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ate1904="1" defaultThemeVersion="124226"/>
  <mc:AlternateContent xmlns:mc="http://schemas.openxmlformats.org/markup-compatibility/2006">
    <mc:Choice Requires="x15">
      <x15ac:absPath xmlns:x15ac="http://schemas.microsoft.com/office/spreadsheetml/2010/11/ac" url="I:\EAMInter\itmweb\iem\info\libmin\"/>
    </mc:Choice>
  </mc:AlternateContent>
  <xr:revisionPtr revIDLastSave="0" documentId="13_ncr:1_{20E3D43E-E2DA-4744-BA5F-87229E7E9420}" xr6:coauthVersionLast="47" xr6:coauthVersionMax="47" xr10:uidLastSave="{00000000-0000-0000-0000-000000000000}"/>
  <bookViews>
    <workbookView xWindow="57480" yWindow="1545" windowWidth="29040" windowHeight="15720" tabRatio="831" xr2:uid="{00000000-000D-0000-FFFF-FFFF00000000}"/>
  </bookViews>
  <sheets>
    <sheet name="ReadMe" sheetId="26" r:id="rId1"/>
    <sheet name="Metadata" sheetId="50" r:id="rId2"/>
    <sheet name="Table 1" sheetId="44" r:id="rId3"/>
    <sheet name="Table 2" sheetId="27" r:id="rId4"/>
    <sheet name="Table 3.1" sheetId="31" r:id="rId5"/>
    <sheet name="Table 3.2" sheetId="32" r:id="rId6"/>
    <sheet name="Table 3.3" sheetId="47" r:id="rId7"/>
    <sheet name="Table 3.4" sheetId="51" r:id="rId8"/>
    <sheet name="Table 4.1" sheetId="28" r:id="rId9"/>
    <sheet name="Table 4.2" sheetId="29" r:id="rId10"/>
    <sheet name="Table 4.3" sheetId="48" r:id="rId11"/>
    <sheet name="Table 4.4" sheetId="52" r:id="rId12"/>
    <sheet name="Table 5.1" sheetId="22" r:id="rId13"/>
    <sheet name="Table 5.2" sheetId="21" r:id="rId14"/>
    <sheet name="Table 5.3" sheetId="49" r:id="rId15"/>
    <sheet name="Table 5.4" sheetId="53" r:id="rId16"/>
    <sheet name="PlotDat1" sheetId="10" state="hidden" r:id="rId17"/>
  </sheets>
  <definedNames>
    <definedName name="_xlnm._FilterDatabase" localSheetId="3" hidden="1">'Table 2'!$A$3:$T$67</definedName>
    <definedName name="_gXY1">PlotDat1!$C$1:$D$10</definedName>
    <definedName name="asd" localSheetId="6">#REF!</definedName>
    <definedName name="asd" localSheetId="7">#REF!</definedName>
    <definedName name="asd" localSheetId="10">#REF!</definedName>
    <definedName name="asd" localSheetId="11">#REF!</definedName>
    <definedName name="asd" localSheetId="14">#REF!</definedName>
    <definedName name="asd" localSheetId="15">#REF!</definedName>
    <definedName name="asd">#REF!</definedName>
    <definedName name="_xlnm.Database" localSheetId="6">#REF!</definedName>
    <definedName name="_xlnm.Database" localSheetId="7">#REF!</definedName>
    <definedName name="_xlnm.Database" localSheetId="10">#REF!</definedName>
    <definedName name="_xlnm.Database" localSheetId="11">#REF!</definedName>
    <definedName name="_xlnm.Database" localSheetId="14">#REF!</definedName>
    <definedName name="_xlnm.Database" localSheetId="15">#REF!</definedName>
    <definedName name="_xlnm.Database">#REF!</definedName>
    <definedName name="Ellipse1_1">PlotDat1!$I$1:$J$33</definedName>
    <definedName name="Ellipse1_10">PlotDat1!$AA$1:$AB$33</definedName>
    <definedName name="Ellipse1_11" localSheetId="0">#REF!</definedName>
    <definedName name="Ellipse1_11" localSheetId="6">#REF!</definedName>
    <definedName name="Ellipse1_11" localSheetId="7">#REF!</definedName>
    <definedName name="Ellipse1_11" localSheetId="10">#REF!</definedName>
    <definedName name="Ellipse1_11" localSheetId="11">#REF!</definedName>
    <definedName name="Ellipse1_11" localSheetId="14">#REF!</definedName>
    <definedName name="Ellipse1_11" localSheetId="15">#REF!</definedName>
    <definedName name="Ellipse1_11">#REF!</definedName>
    <definedName name="Ellipse1_12" localSheetId="0">#REF!</definedName>
    <definedName name="Ellipse1_12" localSheetId="6">#REF!</definedName>
    <definedName name="Ellipse1_12" localSheetId="7">#REF!</definedName>
    <definedName name="Ellipse1_12" localSheetId="10">#REF!</definedName>
    <definedName name="Ellipse1_12" localSheetId="11">#REF!</definedName>
    <definedName name="Ellipse1_12" localSheetId="14">#REF!</definedName>
    <definedName name="Ellipse1_12" localSheetId="15">#REF!</definedName>
    <definedName name="Ellipse1_12">#REF!</definedName>
    <definedName name="Ellipse1_13" localSheetId="0">#REF!</definedName>
    <definedName name="Ellipse1_13" localSheetId="6">#REF!</definedName>
    <definedName name="Ellipse1_13" localSheetId="7">#REF!</definedName>
    <definedName name="Ellipse1_13" localSheetId="10">#REF!</definedName>
    <definedName name="Ellipse1_13" localSheetId="11">#REF!</definedName>
    <definedName name="Ellipse1_13" localSheetId="14">#REF!</definedName>
    <definedName name="Ellipse1_13" localSheetId="15">#REF!</definedName>
    <definedName name="Ellipse1_13">#REF!</definedName>
    <definedName name="Ellipse1_14" localSheetId="0">#REF!</definedName>
    <definedName name="Ellipse1_14" localSheetId="6">#REF!</definedName>
    <definedName name="Ellipse1_14" localSheetId="7">#REF!</definedName>
    <definedName name="Ellipse1_14" localSheetId="10">#REF!</definedName>
    <definedName name="Ellipse1_14" localSheetId="11">#REF!</definedName>
    <definedName name="Ellipse1_14" localSheetId="14">#REF!</definedName>
    <definedName name="Ellipse1_14" localSheetId="15">#REF!</definedName>
    <definedName name="Ellipse1_14">#REF!</definedName>
    <definedName name="Ellipse1_15" localSheetId="0">#REF!</definedName>
    <definedName name="Ellipse1_15" localSheetId="6">#REF!</definedName>
    <definedName name="Ellipse1_15" localSheetId="7">#REF!</definedName>
    <definedName name="Ellipse1_15" localSheetId="10">#REF!</definedName>
    <definedName name="Ellipse1_15" localSheetId="11">#REF!</definedName>
    <definedName name="Ellipse1_15" localSheetId="14">#REF!</definedName>
    <definedName name="Ellipse1_15" localSheetId="15">#REF!</definedName>
    <definedName name="Ellipse1_15">#REF!</definedName>
    <definedName name="Ellipse1_16" localSheetId="0">#REF!</definedName>
    <definedName name="Ellipse1_16" localSheetId="6">#REF!</definedName>
    <definedName name="Ellipse1_16" localSheetId="7">#REF!</definedName>
    <definedName name="Ellipse1_16" localSheetId="10">#REF!</definedName>
    <definedName name="Ellipse1_16" localSheetId="11">#REF!</definedName>
    <definedName name="Ellipse1_16" localSheetId="14">#REF!</definedName>
    <definedName name="Ellipse1_16" localSheetId="15">#REF!</definedName>
    <definedName name="Ellipse1_16">#REF!</definedName>
    <definedName name="Ellipse1_17" localSheetId="0">#REF!</definedName>
    <definedName name="Ellipse1_17" localSheetId="6">#REF!</definedName>
    <definedName name="Ellipse1_17" localSheetId="7">#REF!</definedName>
    <definedName name="Ellipse1_17" localSheetId="10">#REF!</definedName>
    <definedName name="Ellipse1_17" localSheetId="11">#REF!</definedName>
    <definedName name="Ellipse1_17" localSheetId="14">#REF!</definedName>
    <definedName name="Ellipse1_17" localSheetId="15">#REF!</definedName>
    <definedName name="Ellipse1_17">#REF!</definedName>
    <definedName name="Ellipse1_18" localSheetId="0">#REF!</definedName>
    <definedName name="Ellipse1_18" localSheetId="6">#REF!</definedName>
    <definedName name="Ellipse1_18" localSheetId="7">#REF!</definedName>
    <definedName name="Ellipse1_18" localSheetId="10">#REF!</definedName>
    <definedName name="Ellipse1_18" localSheetId="11">#REF!</definedName>
    <definedName name="Ellipse1_18" localSheetId="14">#REF!</definedName>
    <definedName name="Ellipse1_18" localSheetId="15">#REF!</definedName>
    <definedName name="Ellipse1_18">#REF!</definedName>
    <definedName name="Ellipse1_19" localSheetId="0">#REF!</definedName>
    <definedName name="Ellipse1_19" localSheetId="6">#REF!</definedName>
    <definedName name="Ellipse1_19" localSheetId="7">#REF!</definedName>
    <definedName name="Ellipse1_19" localSheetId="10">#REF!</definedName>
    <definedName name="Ellipse1_19" localSheetId="11">#REF!</definedName>
    <definedName name="Ellipse1_19" localSheetId="14">#REF!</definedName>
    <definedName name="Ellipse1_19" localSheetId="15">#REF!</definedName>
    <definedName name="Ellipse1_19">#REF!</definedName>
    <definedName name="Ellipse1_2">PlotDat1!$K$1:$L$33</definedName>
    <definedName name="Ellipse1_20" localSheetId="0">#REF!</definedName>
    <definedName name="Ellipse1_20" localSheetId="6">#REF!</definedName>
    <definedName name="Ellipse1_20" localSheetId="7">#REF!</definedName>
    <definedName name="Ellipse1_20" localSheetId="10">#REF!</definedName>
    <definedName name="Ellipse1_20" localSheetId="11">#REF!</definedName>
    <definedName name="Ellipse1_20" localSheetId="14">#REF!</definedName>
    <definedName name="Ellipse1_20" localSheetId="15">#REF!</definedName>
    <definedName name="Ellipse1_20">#REF!</definedName>
    <definedName name="Ellipse1_21" localSheetId="0">#REF!</definedName>
    <definedName name="Ellipse1_21" localSheetId="6">#REF!</definedName>
    <definedName name="Ellipse1_21" localSheetId="7">#REF!</definedName>
    <definedName name="Ellipse1_21" localSheetId="10">#REF!</definedName>
    <definedName name="Ellipse1_21" localSheetId="11">#REF!</definedName>
    <definedName name="Ellipse1_21" localSheetId="14">#REF!</definedName>
    <definedName name="Ellipse1_21" localSheetId="15">#REF!</definedName>
    <definedName name="Ellipse1_21">#REF!</definedName>
    <definedName name="Ellipse1_22" localSheetId="0">#REF!</definedName>
    <definedName name="Ellipse1_22" localSheetId="6">#REF!</definedName>
    <definedName name="Ellipse1_22" localSheetId="7">#REF!</definedName>
    <definedName name="Ellipse1_22" localSheetId="10">#REF!</definedName>
    <definedName name="Ellipse1_22" localSheetId="11">#REF!</definedName>
    <definedName name="Ellipse1_22" localSheetId="14">#REF!</definedName>
    <definedName name="Ellipse1_22" localSheetId="15">#REF!</definedName>
    <definedName name="Ellipse1_22">#REF!</definedName>
    <definedName name="Ellipse1_23" localSheetId="0">#REF!</definedName>
    <definedName name="Ellipse1_23" localSheetId="6">#REF!</definedName>
    <definedName name="Ellipse1_23" localSheetId="7">#REF!</definedName>
    <definedName name="Ellipse1_23" localSheetId="10">#REF!</definedName>
    <definedName name="Ellipse1_23" localSheetId="11">#REF!</definedName>
    <definedName name="Ellipse1_23" localSheetId="14">#REF!</definedName>
    <definedName name="Ellipse1_23" localSheetId="15">#REF!</definedName>
    <definedName name="Ellipse1_23">#REF!</definedName>
    <definedName name="Ellipse1_3">PlotDat1!$M$1:$N$33</definedName>
    <definedName name="Ellipse1_4">PlotDat1!$O$1:$P$33</definedName>
    <definedName name="Ellipse1_5">PlotDat1!$Q$1:$R$33</definedName>
    <definedName name="Ellipse1_6">PlotDat1!$S$1:$T$33</definedName>
    <definedName name="Ellipse1_7">PlotDat1!$U$1:$V$33</definedName>
    <definedName name="Ellipse1_8">PlotDat1!$W$1:$X$33</definedName>
    <definedName name="Ellipse1_9">PlotDat1!$Y$1:$Z$33</definedName>
    <definedName name="fdf_F" localSheetId="6">#REF!</definedName>
    <definedName name="fdf_F" localSheetId="7">#REF!</definedName>
    <definedName name="fdf_F" localSheetId="10">#REF!</definedName>
    <definedName name="fdf_F" localSheetId="11">#REF!</definedName>
    <definedName name="fdf_F" localSheetId="14">#REF!</definedName>
    <definedName name="fdf_F" localSheetId="15">#REF!</definedName>
    <definedName name="fdf_F">#REF!</definedName>
    <definedName name="Probe_Data_w_Locs" localSheetId="6">#REF!</definedName>
    <definedName name="Probe_Data_w_Locs" localSheetId="7">#REF!</definedName>
    <definedName name="Probe_Data_w_Locs" localSheetId="10">#REF!</definedName>
    <definedName name="Probe_Data_w_Locs" localSheetId="11">#REF!</definedName>
    <definedName name="Probe_Data_w_Locs" localSheetId="14">#REF!</definedName>
    <definedName name="Probe_Data_w_Locs" localSheetId="15">#REF!</definedName>
    <definedName name="Probe_Data_w_Locs">#REF!</definedName>
    <definedName name="tVisualGrainClassIndex" localSheetId="6">#REF!</definedName>
    <definedName name="tVisualGrainClassIndex" localSheetId="7">#REF!</definedName>
    <definedName name="tVisualGrainClassIndex" localSheetId="10">#REF!</definedName>
    <definedName name="tVisualGrainClassIndex" localSheetId="11">#REF!</definedName>
    <definedName name="tVisualGrainClassIndex" localSheetId="14">#REF!</definedName>
    <definedName name="tVisualGrainClassIndex" localSheetId="15">#REF!</definedName>
    <definedName name="tVisualGrainClassInde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0" i="52" l="1"/>
  <c r="B8" i="51" l="1"/>
  <c r="BF8" i="52"/>
  <c r="BG8" i="52"/>
  <c r="BI8" i="52"/>
  <c r="BJ8" i="52"/>
  <c r="BK8" i="52"/>
  <c r="BL8" i="52"/>
  <c r="BL11" i="52" s="1"/>
  <c r="BF9" i="52"/>
  <c r="BG9" i="52"/>
  <c r="BI9" i="52"/>
  <c r="BJ9" i="52"/>
  <c r="BK9" i="52"/>
  <c r="BL9" i="52"/>
  <c r="BF10" i="52"/>
  <c r="BG10" i="52"/>
  <c r="BI10" i="52"/>
  <c r="BJ10" i="52"/>
  <c r="BK10" i="52"/>
  <c r="BL10" i="52"/>
  <c r="BF11" i="52"/>
  <c r="BG11" i="52"/>
  <c r="BI11" i="52"/>
  <c r="BJ11" i="52"/>
  <c r="BK11" i="52"/>
  <c r="BC8" i="52"/>
  <c r="BC10" i="52" s="1"/>
  <c r="BD8" i="52"/>
  <c r="BD11" i="52" s="1"/>
  <c r="BC9" i="52"/>
  <c r="BD9" i="52"/>
  <c r="AR9" i="52"/>
  <c r="AS9" i="52"/>
  <c r="AT9" i="52"/>
  <c r="AT10" i="52" s="1"/>
  <c r="AU9" i="52"/>
  <c r="AU10" i="52" s="1"/>
  <c r="AV9" i="52"/>
  <c r="AW9" i="52"/>
  <c r="AX9" i="52"/>
  <c r="AZ9" i="52"/>
  <c r="BB9" i="52"/>
  <c r="AP9" i="52"/>
  <c r="AU8" i="52"/>
  <c r="AV8" i="52"/>
  <c r="AV11" i="52" s="1"/>
  <c r="AW8" i="52"/>
  <c r="AW11" i="52" s="1"/>
  <c r="AX8" i="52"/>
  <c r="AZ8" i="52"/>
  <c r="BB8" i="52"/>
  <c r="BB10" i="52"/>
  <c r="AX11" i="52"/>
  <c r="AZ11" i="52"/>
  <c r="BB11" i="52"/>
  <c r="AT8" i="52"/>
  <c r="AT11" i="52" s="1"/>
  <c r="AG8" i="52"/>
  <c r="AG11" i="52" s="1"/>
  <c r="AH8" i="52"/>
  <c r="AH11" i="52" s="1"/>
  <c r="AI8" i="52"/>
  <c r="AI11" i="52" s="1"/>
  <c r="AJ8" i="52"/>
  <c r="AK8" i="52"/>
  <c r="AK11" i="52" s="1"/>
  <c r="AL8" i="52"/>
  <c r="AL11" i="52" s="1"/>
  <c r="AM8" i="52"/>
  <c r="AM11" i="52" s="1"/>
  <c r="AN8" i="52"/>
  <c r="AN11" i="52" s="1"/>
  <c r="AO8" i="52"/>
  <c r="AO11" i="52" s="1"/>
  <c r="AP8" i="52"/>
  <c r="AP11" i="52" s="1"/>
  <c r="AR8" i="52"/>
  <c r="AS8" i="52"/>
  <c r="AG9" i="52"/>
  <c r="AH9" i="52"/>
  <c r="AI9" i="52"/>
  <c r="AJ9" i="52"/>
  <c r="AK9" i="52"/>
  <c r="AL9" i="52"/>
  <c r="AM9" i="52"/>
  <c r="AN9" i="52"/>
  <c r="AO9" i="52"/>
  <c r="U8" i="52"/>
  <c r="U11" i="52" s="1"/>
  <c r="V8" i="52"/>
  <c r="V11" i="52" s="1"/>
  <c r="W8" i="52"/>
  <c r="W11" i="52" s="1"/>
  <c r="X8" i="52"/>
  <c r="Y8" i="52"/>
  <c r="Z8" i="52"/>
  <c r="Z11" i="52" s="1"/>
  <c r="AB8" i="52"/>
  <c r="AB11" i="52" s="1"/>
  <c r="AC8" i="52"/>
  <c r="AC11" i="52" s="1"/>
  <c r="AD8" i="52"/>
  <c r="AD11" i="52" s="1"/>
  <c r="AF8" i="52"/>
  <c r="AF11" i="52" s="1"/>
  <c r="U9" i="52"/>
  <c r="V9" i="52"/>
  <c r="W9" i="52"/>
  <c r="X9" i="52"/>
  <c r="Y9" i="52"/>
  <c r="Z9" i="52"/>
  <c r="AB9" i="52"/>
  <c r="AC9" i="52"/>
  <c r="AD9" i="52"/>
  <c r="AF9" i="52"/>
  <c r="T9" i="52"/>
  <c r="T8" i="52"/>
  <c r="T11" i="52" s="1"/>
  <c r="C8" i="52"/>
  <c r="C11" i="52" s="1"/>
  <c r="D8" i="52"/>
  <c r="D11" i="52" s="1"/>
  <c r="C9" i="52"/>
  <c r="D9" i="52"/>
  <c r="J8" i="52"/>
  <c r="J11" i="52" s="1"/>
  <c r="K8" i="52"/>
  <c r="K11" i="52" s="1"/>
  <c r="J9" i="52"/>
  <c r="K9" i="52"/>
  <c r="AS10" i="52" l="1"/>
  <c r="AX10" i="52"/>
  <c r="AW10" i="52"/>
  <c r="AV10" i="52"/>
  <c r="AZ10" i="52"/>
  <c r="BD10" i="52"/>
  <c r="BC11" i="52"/>
  <c r="AF10" i="52"/>
  <c r="AR10" i="52"/>
  <c r="AC10" i="52"/>
  <c r="Z10" i="52"/>
  <c r="AD10" i="52"/>
  <c r="AP10" i="52"/>
  <c r="AO10" i="52"/>
  <c r="Y10" i="52"/>
  <c r="W10" i="52"/>
  <c r="AN10" i="52"/>
  <c r="AM10" i="52"/>
  <c r="AL10" i="52"/>
  <c r="AK10" i="52"/>
  <c r="AJ10" i="52"/>
  <c r="AI10" i="52"/>
  <c r="AH10" i="52"/>
  <c r="AG10" i="52"/>
  <c r="AS11" i="52"/>
  <c r="V10" i="52"/>
  <c r="U10" i="52"/>
  <c r="J10" i="52"/>
  <c r="C10" i="52"/>
  <c r="AB10" i="52"/>
  <c r="D10" i="52"/>
  <c r="T10" i="52"/>
  <c r="K10" i="52"/>
  <c r="G8" i="52" l="1"/>
  <c r="G11" i="52" s="1"/>
  <c r="H8" i="52"/>
  <c r="H11" i="52" s="1"/>
  <c r="I8" i="52"/>
  <c r="I11" i="52" s="1"/>
  <c r="L8" i="52"/>
  <c r="L11" i="52" s="1"/>
  <c r="M8" i="52"/>
  <c r="M11" i="52" s="1"/>
  <c r="N8" i="52"/>
  <c r="N11" i="52" s="1"/>
  <c r="O8" i="52"/>
  <c r="O11" i="52" s="1"/>
  <c r="P8" i="52"/>
  <c r="P11" i="52" s="1"/>
  <c r="Q8" i="52"/>
  <c r="R8" i="52"/>
  <c r="S8" i="52"/>
  <c r="G9" i="52"/>
  <c r="H9" i="52"/>
  <c r="I9" i="52"/>
  <c r="L9" i="52"/>
  <c r="M9" i="52"/>
  <c r="N9" i="52"/>
  <c r="O9" i="52"/>
  <c r="P9" i="52"/>
  <c r="Q9" i="52"/>
  <c r="R9" i="52"/>
  <c r="S9" i="52"/>
  <c r="B9" i="52"/>
  <c r="B8" i="52"/>
  <c r="H10" i="52" l="1"/>
  <c r="G10" i="52"/>
  <c r="R10" i="52"/>
  <c r="Q10" i="52"/>
  <c r="S10" i="52"/>
  <c r="P10" i="52"/>
  <c r="O10" i="52"/>
  <c r="N10" i="52"/>
  <c r="M10" i="52"/>
  <c r="L10" i="52"/>
  <c r="I10" i="52"/>
  <c r="AV8" i="53" l="1"/>
  <c r="AV11" i="53" s="1"/>
  <c r="AV9" i="53"/>
  <c r="AV10" i="53" s="1"/>
  <c r="AY11" i="53"/>
  <c r="O8" i="53"/>
  <c r="O11" i="53" s="1"/>
  <c r="P8" i="53"/>
  <c r="P11" i="53" s="1"/>
  <c r="R8" i="53"/>
  <c r="R11" i="53" s="1"/>
  <c r="S8" i="53"/>
  <c r="S11" i="53" s="1"/>
  <c r="T8" i="53"/>
  <c r="T11" i="53" s="1"/>
  <c r="U8" i="53"/>
  <c r="U11" i="53" s="1"/>
  <c r="V8" i="53"/>
  <c r="W8" i="53"/>
  <c r="W11" i="53" s="1"/>
  <c r="X8" i="53"/>
  <c r="X11" i="53" s="1"/>
  <c r="Y8" i="53"/>
  <c r="Y11" i="53" s="1"/>
  <c r="Z8" i="53"/>
  <c r="Z11" i="53" s="1"/>
  <c r="AA8" i="53"/>
  <c r="AA11" i="53" s="1"/>
  <c r="AB8" i="53"/>
  <c r="AC8" i="53"/>
  <c r="AC11" i="53" s="1"/>
  <c r="AD8" i="53"/>
  <c r="AD11" i="53" s="1"/>
  <c r="AF8" i="53"/>
  <c r="AF11" i="53" s="1"/>
  <c r="AG8" i="53"/>
  <c r="AG11" i="53" s="1"/>
  <c r="AI8" i="53"/>
  <c r="AI11" i="53" s="1"/>
  <c r="AJ8" i="53"/>
  <c r="AJ11" i="53" s="1"/>
  <c r="AK8" i="53"/>
  <c r="AK11" i="53" s="1"/>
  <c r="AL8" i="53"/>
  <c r="AM8" i="53"/>
  <c r="AM11" i="53" s="1"/>
  <c r="AN8" i="53"/>
  <c r="AN11" i="53" s="1"/>
  <c r="AP8" i="53"/>
  <c r="AP11" i="53" s="1"/>
  <c r="AQ8" i="53"/>
  <c r="AQ11" i="53" s="1"/>
  <c r="AR8" i="53"/>
  <c r="AS8" i="53"/>
  <c r="AS11" i="53" s="1"/>
  <c r="AT8" i="53"/>
  <c r="AT11" i="53" s="1"/>
  <c r="AU8" i="53"/>
  <c r="AU11" i="53" s="1"/>
  <c r="AW8" i="53"/>
  <c r="AX8" i="53"/>
  <c r="AX11" i="53" s="1"/>
  <c r="AY8" i="53"/>
  <c r="AZ8" i="53"/>
  <c r="AZ11" i="53" s="1"/>
  <c r="BB8" i="53"/>
  <c r="BB11" i="53" s="1"/>
  <c r="BC8" i="53"/>
  <c r="BC11" i="53" s="1"/>
  <c r="BD8" i="53"/>
  <c r="BE8" i="53"/>
  <c r="BE11" i="53" s="1"/>
  <c r="O9" i="53"/>
  <c r="P9" i="53"/>
  <c r="R9" i="53"/>
  <c r="S9" i="53"/>
  <c r="T9" i="53"/>
  <c r="U9" i="53"/>
  <c r="V9" i="53"/>
  <c r="W9" i="53"/>
  <c r="X9" i="53"/>
  <c r="X10" i="53" s="1"/>
  <c r="Y9" i="53"/>
  <c r="Z9" i="53"/>
  <c r="AA9" i="53"/>
  <c r="AB9" i="53"/>
  <c r="AC9" i="53"/>
  <c r="AD9" i="53"/>
  <c r="AF9" i="53"/>
  <c r="AG9" i="53"/>
  <c r="AI9" i="53"/>
  <c r="AJ9" i="53"/>
  <c r="AK9" i="53"/>
  <c r="AL9" i="53"/>
  <c r="AM9" i="53"/>
  <c r="AN9" i="53"/>
  <c r="AP9" i="53"/>
  <c r="AQ9" i="53"/>
  <c r="AR9" i="53"/>
  <c r="AS9" i="53"/>
  <c r="AT9" i="53"/>
  <c r="AU9" i="53"/>
  <c r="AW9" i="53"/>
  <c r="AX9" i="53"/>
  <c r="AY9" i="53"/>
  <c r="AZ9" i="53"/>
  <c r="BB9" i="53"/>
  <c r="BC9" i="53"/>
  <c r="BD9" i="53"/>
  <c r="BE9" i="53"/>
  <c r="C8" i="53"/>
  <c r="C11" i="53" s="1"/>
  <c r="D8" i="53"/>
  <c r="D11" i="53" s="1"/>
  <c r="E8" i="53"/>
  <c r="E11" i="53" s="1"/>
  <c r="F8" i="53"/>
  <c r="F11" i="53" s="1"/>
  <c r="G8" i="53"/>
  <c r="G11" i="53" s="1"/>
  <c r="H8" i="53"/>
  <c r="H11" i="53" s="1"/>
  <c r="I8" i="53"/>
  <c r="I11" i="53" s="1"/>
  <c r="J8" i="53"/>
  <c r="J11" i="53" s="1"/>
  <c r="K8" i="53"/>
  <c r="K11" i="53" s="1"/>
  <c r="L8" i="53"/>
  <c r="L10" i="53" s="1"/>
  <c r="C9" i="53"/>
  <c r="D9" i="53"/>
  <c r="E9" i="53"/>
  <c r="F9" i="53"/>
  <c r="G9" i="53"/>
  <c r="H9" i="53"/>
  <c r="I9" i="53"/>
  <c r="J9" i="53"/>
  <c r="K9" i="53"/>
  <c r="L9" i="53"/>
  <c r="B8" i="53"/>
  <c r="B9" i="53"/>
  <c r="Y10" i="53" l="1"/>
  <c r="AW10" i="53"/>
  <c r="AP10" i="53"/>
  <c r="R10" i="53"/>
  <c r="AN10" i="53"/>
  <c r="P10" i="53"/>
  <c r="AM10" i="53"/>
  <c r="O10" i="53"/>
  <c r="AX10" i="53"/>
  <c r="Z10" i="53"/>
  <c r="AY10" i="53"/>
  <c r="AA10" i="53"/>
  <c r="AT10" i="53"/>
  <c r="AU10" i="53"/>
  <c r="AR10" i="53"/>
  <c r="W10" i="53"/>
  <c r="T10" i="53"/>
  <c r="AJ10" i="53"/>
  <c r="AL10" i="53"/>
  <c r="AK10" i="53"/>
  <c r="AI10" i="53"/>
  <c r="BE10" i="53"/>
  <c r="AG10" i="53"/>
  <c r="BD10" i="53"/>
  <c r="AF10" i="53"/>
  <c r="BC10" i="53"/>
  <c r="BB10" i="53"/>
  <c r="AD10" i="53"/>
  <c r="AC10" i="53"/>
  <c r="AZ10" i="53"/>
  <c r="AB10" i="53"/>
  <c r="F10" i="53"/>
  <c r="E10" i="53"/>
  <c r="V10" i="53"/>
  <c r="D10" i="53"/>
  <c r="AS10" i="53"/>
  <c r="U10" i="53"/>
  <c r="C10" i="53"/>
  <c r="AQ10" i="53"/>
  <c r="S10" i="53"/>
  <c r="H10" i="53"/>
  <c r="G10" i="53"/>
  <c r="J10" i="53"/>
  <c r="I10" i="53"/>
  <c r="K10" i="53"/>
  <c r="J4" i="32" l="1"/>
  <c r="K4" i="32"/>
  <c r="J5" i="32"/>
  <c r="K5" i="32"/>
  <c r="J6" i="32"/>
  <c r="K6" i="32"/>
  <c r="J7" i="32"/>
  <c r="K7" i="32"/>
  <c r="L7" i="32" s="1"/>
  <c r="J8" i="32"/>
  <c r="K8" i="32"/>
  <c r="L8" i="32"/>
  <c r="J9" i="32"/>
  <c r="K9" i="32"/>
  <c r="L9" i="32" s="1"/>
  <c r="J10" i="32"/>
  <c r="K10" i="32"/>
  <c r="L10" i="32"/>
  <c r="J11" i="32"/>
  <c r="K11" i="32"/>
  <c r="L11" i="32" s="1"/>
  <c r="J12" i="32"/>
  <c r="K12" i="32"/>
  <c r="L12" i="32" s="1"/>
  <c r="J13" i="32"/>
  <c r="K13" i="32"/>
  <c r="L13" i="32" s="1"/>
  <c r="J14" i="32"/>
  <c r="K14" i="32"/>
  <c r="J15" i="32"/>
  <c r="K15" i="32"/>
  <c r="L15" i="32" s="1"/>
  <c r="J16" i="32"/>
  <c r="K16" i="32"/>
  <c r="L16" i="32"/>
  <c r="J17" i="32"/>
  <c r="K17" i="32"/>
  <c r="L17" i="32"/>
  <c r="J18" i="32"/>
  <c r="K18" i="32"/>
  <c r="J19" i="32"/>
  <c r="K19" i="32"/>
  <c r="L19" i="32" s="1"/>
  <c r="J20" i="32"/>
  <c r="K20" i="32"/>
  <c r="L20" i="32" s="1"/>
  <c r="J21" i="32"/>
  <c r="K21" i="32"/>
  <c r="L21" i="32" s="1"/>
  <c r="J22" i="32"/>
  <c r="K22" i="32"/>
  <c r="J23" i="32"/>
  <c r="K23" i="32"/>
  <c r="L23" i="32"/>
  <c r="J24" i="32"/>
  <c r="K24" i="32"/>
  <c r="J25" i="32"/>
  <c r="K25" i="32"/>
  <c r="L25" i="32"/>
  <c r="J26" i="32"/>
  <c r="K26" i="32"/>
  <c r="L26" i="32"/>
  <c r="J27" i="32"/>
  <c r="K27" i="32"/>
  <c r="L27" i="32" s="1"/>
  <c r="J28" i="32"/>
  <c r="K28" i="32"/>
  <c r="L28" i="32" s="1"/>
  <c r="J29" i="32"/>
  <c r="K29" i="32"/>
  <c r="L29" i="32" s="1"/>
  <c r="J30" i="32"/>
  <c r="K30" i="32"/>
  <c r="L30" i="32" s="1"/>
  <c r="J34" i="32"/>
  <c r="K34" i="32"/>
  <c r="J33" i="32"/>
  <c r="K33" i="32"/>
  <c r="J32" i="32"/>
  <c r="K32" i="32"/>
  <c r="L32" i="32"/>
  <c r="J31" i="32"/>
  <c r="K31" i="32"/>
  <c r="L31" i="32" s="1"/>
  <c r="J35" i="32"/>
  <c r="K35" i="32"/>
  <c r="L35" i="32"/>
  <c r="J36" i="32"/>
  <c r="K36" i="32"/>
  <c r="L36" i="32"/>
  <c r="J37" i="32"/>
  <c r="K37" i="32"/>
  <c r="J38" i="32"/>
  <c r="K38" i="32"/>
  <c r="J39" i="32"/>
  <c r="K39" i="32"/>
  <c r="J40" i="32"/>
  <c r="K40" i="32"/>
  <c r="L40" i="32" s="1"/>
  <c r="J41" i="32"/>
  <c r="K41" i="32"/>
  <c r="L41" i="32"/>
  <c r="J42" i="32"/>
  <c r="K42" i="32"/>
  <c r="L42" i="32"/>
  <c r="J43" i="32"/>
  <c r="K43" i="32"/>
  <c r="L43" i="32"/>
  <c r="J44" i="32"/>
  <c r="K44" i="32"/>
  <c r="L44" i="32"/>
  <c r="J45" i="32"/>
  <c r="K45" i="32"/>
  <c r="L45" i="32"/>
  <c r="J46" i="32"/>
  <c r="K46" i="32"/>
  <c r="L46" i="32" s="1"/>
  <c r="J47" i="32"/>
  <c r="K47" i="32"/>
  <c r="J48" i="32"/>
  <c r="L48" i="32" s="1"/>
  <c r="K48" i="32"/>
  <c r="J49" i="32"/>
  <c r="K49" i="32"/>
  <c r="J50" i="32"/>
  <c r="K50" i="32"/>
  <c r="L50" i="32"/>
  <c r="J51" i="32"/>
  <c r="K51" i="32"/>
  <c r="J52" i="32"/>
  <c r="K52" i="32"/>
  <c r="L52" i="32"/>
  <c r="J53" i="32"/>
  <c r="L53" i="32" s="1"/>
  <c r="K53" i="32"/>
  <c r="J54" i="32"/>
  <c r="K54" i="32"/>
  <c r="L54" i="32" s="1"/>
  <c r="J55" i="32"/>
  <c r="K55" i="32"/>
  <c r="J56" i="32"/>
  <c r="K56" i="32"/>
  <c r="L56" i="32"/>
  <c r="J57" i="32"/>
  <c r="K57" i="32"/>
  <c r="L57" i="32" s="1"/>
  <c r="J58" i="32"/>
  <c r="K58" i="32"/>
  <c r="L58" i="32"/>
  <c r="J59" i="32"/>
  <c r="K59" i="32"/>
  <c r="L59" i="32"/>
  <c r="J60" i="32"/>
  <c r="K60" i="32"/>
  <c r="J61" i="32"/>
  <c r="K61" i="32"/>
  <c r="L61" i="32"/>
  <c r="J62" i="32"/>
  <c r="K62" i="32"/>
  <c r="J63" i="32"/>
  <c r="K63" i="32"/>
  <c r="J64" i="32"/>
  <c r="K64" i="32"/>
  <c r="L64" i="32"/>
  <c r="J65" i="32"/>
  <c r="K65" i="32"/>
  <c r="J66" i="32"/>
  <c r="K66" i="32"/>
  <c r="L66" i="32" s="1"/>
  <c r="J67" i="32"/>
  <c r="L67" i="32" s="1"/>
  <c r="K67" i="32"/>
  <c r="K3" i="32"/>
  <c r="J3" i="32"/>
  <c r="L51" i="32" l="1"/>
  <c r="L34" i="32"/>
  <c r="L65" i="32"/>
  <c r="L60" i="32"/>
  <c r="L49" i="32"/>
  <c r="L62" i="32"/>
  <c r="L24" i="32"/>
  <c r="L5" i="32"/>
  <c r="L22" i="32"/>
  <c r="L39" i="32"/>
  <c r="L14" i="32"/>
  <c r="L47" i="32"/>
  <c r="L37" i="32"/>
  <c r="L38" i="32"/>
  <c r="L55" i="32"/>
  <c r="L63" i="32"/>
  <c r="L18" i="32"/>
  <c r="L6" i="32"/>
  <c r="L33" i="32"/>
  <c r="L3" i="32"/>
  <c r="L4" i="32"/>
  <c r="B10" i="53"/>
  <c r="B11" i="53"/>
  <c r="B11" i="52"/>
  <c r="C8" i="51"/>
  <c r="B9" i="51"/>
  <c r="C7" i="51"/>
  <c r="B7" i="51"/>
  <c r="E8" i="52" l="1"/>
  <c r="E11" i="52" s="1"/>
  <c r="E9" i="52"/>
  <c r="E10" i="52" s="1"/>
  <c r="F9" i="52"/>
  <c r="F8" i="52"/>
  <c r="C9" i="51"/>
  <c r="B10" i="52"/>
  <c r="F10" i="52" l="1"/>
</calcChain>
</file>

<file path=xl/sharedStrings.xml><?xml version="1.0" encoding="utf-8"?>
<sst xmlns="http://schemas.openxmlformats.org/spreadsheetml/2006/main" count="5383" uniqueCount="1123">
  <si>
    <t>IsoLine</t>
  </si>
  <si>
    <t>ErrEll</t>
  </si>
  <si>
    <t>Source sheet</t>
  </si>
  <si>
    <t>Plot name</t>
  </si>
  <si>
    <t>Plot Type</t>
  </si>
  <si>
    <t>1st free col</t>
  </si>
  <si>
    <t>Sigma Level</t>
  </si>
  <si>
    <t>Absolute Errs</t>
  </si>
  <si>
    <t>Symbol Type</t>
  </si>
  <si>
    <t>Inverse Plot</t>
  </si>
  <si>
    <t>Color Plot</t>
  </si>
  <si>
    <t>3D plot</t>
  </si>
  <si>
    <t>Linear</t>
  </si>
  <si>
    <t>Data Range</t>
  </si>
  <si>
    <t>Filled Symbols</t>
  </si>
  <si>
    <t>ConcAge</t>
  </si>
  <si>
    <t>ConcSwap</t>
  </si>
  <si>
    <t>1st Symbol-row</t>
  </si>
  <si>
    <t>Manitoba Geological Survey</t>
  </si>
  <si>
    <t>When using information from this publication in other publications or presentations, due acknowledgment should be given to the Manitoba Geological Survey. The following reference format is recommended:</t>
  </si>
  <si>
    <t>Table 1 Geochronological Da (3)</t>
  </si>
  <si>
    <t>Concordia1</t>
  </si>
  <si>
    <t>L5:P14</t>
  </si>
  <si>
    <t>Project_Number</t>
  </si>
  <si>
    <t>Project_Name</t>
  </si>
  <si>
    <t>Publication_Number</t>
  </si>
  <si>
    <t>Total_Samples_Analyzed</t>
  </si>
  <si>
    <t>NTS_Sheet_250K</t>
  </si>
  <si>
    <t>NTS_Sheet_50K</t>
  </si>
  <si>
    <t>Laboratory</t>
  </si>
  <si>
    <t>Size_Fraction_If_Applicable</t>
  </si>
  <si>
    <t>Ag_ppm</t>
  </si>
  <si>
    <t>As_ppm</t>
  </si>
  <si>
    <t>Ba_ppm</t>
  </si>
  <si>
    <t>Co_ppm</t>
  </si>
  <si>
    <t>Cr_ppm</t>
  </si>
  <si>
    <t>Cs_ppm</t>
  </si>
  <si>
    <t>Hf_ppm</t>
  </si>
  <si>
    <t>Mo_ppm</t>
  </si>
  <si>
    <t>Ni_ppm</t>
  </si>
  <si>
    <t>Rb_ppm</t>
  </si>
  <si>
    <t>Sb_ppm</t>
  </si>
  <si>
    <t>Se_ppm</t>
  </si>
  <si>
    <t>Ta_ppm</t>
  </si>
  <si>
    <t>Th_ppm</t>
  </si>
  <si>
    <t>U_ppm</t>
  </si>
  <si>
    <t>W_ppm</t>
  </si>
  <si>
    <t>Zn_ppm</t>
  </si>
  <si>
    <t>La_ppm</t>
  </si>
  <si>
    <t>Ce_ppm</t>
  </si>
  <si>
    <t>Nd_ppm</t>
  </si>
  <si>
    <t>Sm_ppm</t>
  </si>
  <si>
    <t>Eu_ppm</t>
  </si>
  <si>
    <t>Tb_ppm</t>
  </si>
  <si>
    <t>Yb_ppm</t>
  </si>
  <si>
    <t>Lu_ppm</t>
  </si>
  <si>
    <t>Analyte</t>
  </si>
  <si>
    <t>Project_Lead</t>
  </si>
  <si>
    <t>Laboratory_Report_Number</t>
  </si>
  <si>
    <t>&lt;0.063 mm</t>
  </si>
  <si>
    <t>Analytical_Method</t>
  </si>
  <si>
    <t>Lab_Analytical_Package_Code</t>
  </si>
  <si>
    <t>NAD83</t>
  </si>
  <si>
    <t>Analysis Method</t>
  </si>
  <si>
    <t>Detection Limit</t>
  </si>
  <si>
    <t>Unit</t>
  </si>
  <si>
    <t>Ag</t>
  </si>
  <si>
    <t>ppm</t>
  </si>
  <si>
    <t>As</t>
  </si>
  <si>
    <t>Ce</t>
  </si>
  <si>
    <t>Co</t>
  </si>
  <si>
    <t>Cs</t>
  </si>
  <si>
    <t>Eu</t>
  </si>
  <si>
    <t>Hf</t>
  </si>
  <si>
    <t>Hg</t>
  </si>
  <si>
    <t>Mo</t>
  </si>
  <si>
    <t>Nd</t>
  </si>
  <si>
    <t>Ni</t>
  </si>
  <si>
    <t>Rb</t>
  </si>
  <si>
    <t>Sb</t>
  </si>
  <si>
    <t>Se</t>
  </si>
  <si>
    <t>Sm</t>
  </si>
  <si>
    <t>Sn</t>
  </si>
  <si>
    <t>Ta</t>
  </si>
  <si>
    <t>Tb</t>
  </si>
  <si>
    <t>Th</t>
  </si>
  <si>
    <t>U</t>
  </si>
  <si>
    <t>W</t>
  </si>
  <si>
    <t>Yb</t>
  </si>
  <si>
    <t>Zn</t>
  </si>
  <si>
    <t>perc</t>
  </si>
  <si>
    <t>Sr</t>
  </si>
  <si>
    <t>La</t>
  </si>
  <si>
    <t>Ca_perc</t>
  </si>
  <si>
    <t>Ba</t>
  </si>
  <si>
    <t>Ca</t>
  </si>
  <si>
    <t>Cr</t>
  </si>
  <si>
    <t>Lu</t>
  </si>
  <si>
    <t>Sample_ID</t>
  </si>
  <si>
    <t>Project_Information</t>
  </si>
  <si>
    <t xml:space="preserve">Sample_Medium </t>
  </si>
  <si>
    <t>Sample_Aliquot</t>
  </si>
  <si>
    <t>Organization_Responsible</t>
  </si>
  <si>
    <t>Publication_Release_Date</t>
  </si>
  <si>
    <t>Datum_For_Sample_Locations</t>
  </si>
  <si>
    <t>Sample_Preparation_Methodology</t>
  </si>
  <si>
    <t>Till</t>
  </si>
  <si>
    <t>Li</t>
  </si>
  <si>
    <t>Be</t>
  </si>
  <si>
    <t>Mg</t>
  </si>
  <si>
    <t>V</t>
  </si>
  <si>
    <t>Cu</t>
  </si>
  <si>
    <t>Ga</t>
  </si>
  <si>
    <t>Ge</t>
  </si>
  <si>
    <t>Y</t>
  </si>
  <si>
    <t>Zr</t>
  </si>
  <si>
    <t>Pr</t>
  </si>
  <si>
    <t>Gd</t>
  </si>
  <si>
    <t>Dy</t>
  </si>
  <si>
    <t>Ho</t>
  </si>
  <si>
    <t>Er</t>
  </si>
  <si>
    <t>Tm</t>
  </si>
  <si>
    <t>Nb</t>
  </si>
  <si>
    <t>Cd</t>
  </si>
  <si>
    <t>Te</t>
  </si>
  <si>
    <t>Pb</t>
  </si>
  <si>
    <t>Bi</t>
  </si>
  <si>
    <t>ICP-MS</t>
  </si>
  <si>
    <t>Li_ppm</t>
  </si>
  <si>
    <t>Be_ppm</t>
  </si>
  <si>
    <t>V_ppm</t>
  </si>
  <si>
    <t>Cu_ppm</t>
  </si>
  <si>
    <t>Ga_ppm</t>
  </si>
  <si>
    <t>Ge_ppm</t>
  </si>
  <si>
    <t>Sr_ppm</t>
  </si>
  <si>
    <t>Y_ppm</t>
  </si>
  <si>
    <t>Zr_ppm</t>
  </si>
  <si>
    <t>Pr_ppm</t>
  </si>
  <si>
    <t>Gd_ppm</t>
  </si>
  <si>
    <t>Dy_ppm</t>
  </si>
  <si>
    <t>Ho_ppm</t>
  </si>
  <si>
    <t>Er_ppm</t>
  </si>
  <si>
    <t>Tm_ppm</t>
  </si>
  <si>
    <t>Nb_ppm</t>
  </si>
  <si>
    <t>Cd_ppm</t>
  </si>
  <si>
    <t>Sn_ppm</t>
  </si>
  <si>
    <t>Te_ppm</t>
  </si>
  <si>
    <t>Pb_ppm</t>
  </si>
  <si>
    <t>Bi_ppm</t>
  </si>
  <si>
    <t>Horizon</t>
  </si>
  <si>
    <t>Mg_perc</t>
  </si>
  <si>
    <t>Analysis_Information</t>
  </si>
  <si>
    <t>Material</t>
  </si>
  <si>
    <t>0.5 g</t>
  </si>
  <si>
    <t>Depth_From_m</t>
  </si>
  <si>
    <t>Depth_To_m</t>
  </si>
  <si>
    <t>Tel: 1-800-223-5215 (General Enquiry)</t>
  </si>
  <si>
    <t>Tel: 204-945-6569 (Resource Centre)</t>
  </si>
  <si>
    <t>Fax: 204-945-8427</t>
  </si>
  <si>
    <t>ICP-OES</t>
  </si>
  <si>
    <t>MnO</t>
  </si>
  <si>
    <t>MgO</t>
  </si>
  <si>
    <t>CaO</t>
  </si>
  <si>
    <t>LOI</t>
  </si>
  <si>
    <t>Sc</t>
  </si>
  <si>
    <r>
      <t>Al</t>
    </r>
    <r>
      <rPr>
        <b/>
        <vertAlign val="subscript"/>
        <sz val="10"/>
        <color rgb="FF000000"/>
        <rFont val="Calibri"/>
        <family val="2"/>
        <scheme val="minor"/>
      </rPr>
      <t>2</t>
    </r>
    <r>
      <rPr>
        <b/>
        <sz val="10"/>
        <color rgb="FF000000"/>
        <rFont val="Calibri"/>
        <family val="2"/>
        <scheme val="minor"/>
      </rPr>
      <t>O</t>
    </r>
    <r>
      <rPr>
        <b/>
        <vertAlign val="subscript"/>
        <sz val="10"/>
        <color rgb="FF000000"/>
        <rFont val="Calibri"/>
        <family val="2"/>
        <scheme val="minor"/>
      </rPr>
      <t>3</t>
    </r>
    <r>
      <rPr>
        <b/>
        <sz val="10"/>
        <color rgb="FF000000"/>
        <rFont val="Calibri"/>
        <family val="2"/>
        <scheme val="minor"/>
      </rPr>
      <t>_perc</t>
    </r>
  </si>
  <si>
    <r>
      <t>Fe</t>
    </r>
    <r>
      <rPr>
        <b/>
        <vertAlign val="subscript"/>
        <sz val="10"/>
        <color rgb="FF000000"/>
        <rFont val="Calibri"/>
        <family val="2"/>
        <scheme val="minor"/>
      </rPr>
      <t>2</t>
    </r>
    <r>
      <rPr>
        <b/>
        <sz val="10"/>
        <color rgb="FF000000"/>
        <rFont val="Calibri"/>
        <family val="2"/>
        <scheme val="minor"/>
      </rPr>
      <t>O</t>
    </r>
    <r>
      <rPr>
        <b/>
        <vertAlign val="subscript"/>
        <sz val="10"/>
        <color rgb="FF000000"/>
        <rFont val="Calibri"/>
        <family val="2"/>
        <scheme val="minor"/>
      </rPr>
      <t>3</t>
    </r>
    <r>
      <rPr>
        <b/>
        <sz val="10"/>
        <color rgb="FF000000"/>
        <rFont val="Calibri"/>
        <family val="2"/>
        <scheme val="minor"/>
      </rPr>
      <t>_perc</t>
    </r>
  </si>
  <si>
    <t>MnO_perc</t>
  </si>
  <si>
    <t>MgO_perc</t>
  </si>
  <si>
    <t>CaO_perc</t>
  </si>
  <si>
    <r>
      <t>K</t>
    </r>
    <r>
      <rPr>
        <b/>
        <vertAlign val="subscript"/>
        <sz val="10"/>
        <color rgb="FF000000"/>
        <rFont val="Calibri"/>
        <family val="2"/>
        <scheme val="minor"/>
      </rPr>
      <t>2</t>
    </r>
    <r>
      <rPr>
        <b/>
        <sz val="10"/>
        <color rgb="FF000000"/>
        <rFont val="Calibri"/>
        <family val="2"/>
        <scheme val="minor"/>
      </rPr>
      <t>O_perc</t>
    </r>
  </si>
  <si>
    <r>
      <t>TiO</t>
    </r>
    <r>
      <rPr>
        <b/>
        <vertAlign val="subscript"/>
        <sz val="10"/>
        <color rgb="FF000000"/>
        <rFont val="Calibri"/>
        <family val="2"/>
        <scheme val="minor"/>
      </rPr>
      <t>2</t>
    </r>
    <r>
      <rPr>
        <b/>
        <sz val="10"/>
        <color rgb="FF000000"/>
        <rFont val="Calibri"/>
        <family val="2"/>
        <scheme val="minor"/>
      </rPr>
      <t>_perc</t>
    </r>
  </si>
  <si>
    <t>Sc_ppm</t>
  </si>
  <si>
    <t>Total_perc</t>
  </si>
  <si>
    <t>-</t>
  </si>
  <si>
    <t>Au</t>
  </si>
  <si>
    <t>S</t>
  </si>
  <si>
    <t>S_perc</t>
  </si>
  <si>
    <t>Calcite_perc_calc</t>
  </si>
  <si>
    <t>Dolomite_perc_calc</t>
  </si>
  <si>
    <t>Total_carbonate_perc_calc</t>
  </si>
  <si>
    <t>M.S. Gauthier</t>
  </si>
  <si>
    <r>
      <t>SiO</t>
    </r>
    <r>
      <rPr>
        <b/>
        <vertAlign val="subscript"/>
        <sz val="10"/>
        <color rgb="FF000000"/>
        <rFont val="Calibri"/>
        <family val="2"/>
        <scheme val="minor"/>
      </rPr>
      <t>2</t>
    </r>
    <r>
      <rPr>
        <b/>
        <sz val="10"/>
        <color rgb="FF000000"/>
        <rFont val="Calibri"/>
        <family val="2"/>
        <scheme val="minor"/>
      </rPr>
      <t>_perc</t>
    </r>
  </si>
  <si>
    <t>Munsell_code</t>
  </si>
  <si>
    <t>Munsell_colour</t>
  </si>
  <si>
    <t>Metadata</t>
  </si>
  <si>
    <t>Analytical_Digestion_If_Applicable</t>
  </si>
  <si>
    <t>HCl</t>
  </si>
  <si>
    <t>ICP-OES; ICP-MS</t>
  </si>
  <si>
    <t>Reference:</t>
  </si>
  <si>
    <r>
      <t>Na</t>
    </r>
    <r>
      <rPr>
        <b/>
        <vertAlign val="subscript"/>
        <sz val="10"/>
        <rFont val="Calibri"/>
        <family val="2"/>
        <scheme val="minor"/>
      </rPr>
      <t>2</t>
    </r>
    <r>
      <rPr>
        <b/>
        <sz val="10"/>
        <rFont val="Calibri"/>
        <family val="2"/>
        <scheme val="minor"/>
      </rPr>
      <t>O_perc</t>
    </r>
  </si>
  <si>
    <r>
      <t>P</t>
    </r>
    <r>
      <rPr>
        <b/>
        <vertAlign val="subscript"/>
        <sz val="10"/>
        <color rgb="FF000000"/>
        <rFont val="Calibri"/>
        <family val="2"/>
        <scheme val="minor"/>
      </rPr>
      <t>2</t>
    </r>
    <r>
      <rPr>
        <b/>
        <sz val="10"/>
        <color rgb="FF000000"/>
        <rFont val="Calibri"/>
        <family val="2"/>
        <scheme val="minor"/>
      </rPr>
      <t>O</t>
    </r>
    <r>
      <rPr>
        <b/>
        <vertAlign val="subscript"/>
        <sz val="10"/>
        <color rgb="FF000000"/>
        <rFont val="Calibri"/>
        <family val="2"/>
        <scheme val="minor"/>
      </rPr>
      <t>5</t>
    </r>
    <r>
      <rPr>
        <b/>
        <sz val="10"/>
        <color rgb="FF000000"/>
        <rFont val="Calibri"/>
        <family val="2"/>
        <scheme val="minor"/>
      </rPr>
      <t>_perc</t>
    </r>
  </si>
  <si>
    <t>The certified reference company OREAS® notes: "It is important to note that in the analytical industry there is no standardization of the aqua regia digestion process. Aqua regia is a partial empirical digest and differences in recoveries for various analytes are commonplace. They are caused by variations in the digest conditions which can include the ratio of nitric to hydrochloric acids, acid strength, temperatures, leach times and secondary digestions. Recoveries for sulphide-hosted base metal sulphides approach total values, however, other analytes, in particular the lithophile elements, show greater sensitivity to method parameters... The results of specific laboratories may differ significantly from the certified values, but will, nonetheless, be valid and reproducible in the context of the specifics of the aqua regia method in use."</t>
  </si>
  <si>
    <t>Station_ID</t>
  </si>
  <si>
    <t>Station_Type</t>
  </si>
  <si>
    <t>UTM_East_83_14</t>
  </si>
  <si>
    <t>UTM_North_83_14</t>
  </si>
  <si>
    <t>Surface_elevation_m</t>
  </si>
  <si>
    <t>Vegetation</t>
  </si>
  <si>
    <t>Comments</t>
  </si>
  <si>
    <t>Till - 1</t>
  </si>
  <si>
    <t>Till - 2</t>
  </si>
  <si>
    <t>Till - 3</t>
  </si>
  <si>
    <t>Till - 4</t>
  </si>
  <si>
    <t>C</t>
  </si>
  <si>
    <t>LOI_grav_perc</t>
  </si>
  <si>
    <t>Hg_ppm</t>
  </si>
  <si>
    <t xml:space="preserve"> </t>
  </si>
  <si>
    <t>5-10</t>
  </si>
  <si>
    <t>15-20</t>
  </si>
  <si>
    <t>10-15</t>
  </si>
  <si>
    <t>10-20</t>
  </si>
  <si>
    <t>20-30</t>
  </si>
  <si>
    <t>15-25</t>
  </si>
  <si>
    <t>Purpose</t>
  </si>
  <si>
    <t>Relative_density</t>
  </si>
  <si>
    <t>Blocky</t>
  </si>
  <si>
    <t>Joint staining</t>
  </si>
  <si>
    <t>Field_clast_perc</t>
  </si>
  <si>
    <t>Original</t>
  </si>
  <si>
    <t>Lab duplicate</t>
  </si>
  <si>
    <t>&lt;1</t>
  </si>
  <si>
    <t>&lt;2</t>
  </si>
  <si>
    <r>
      <t>Sediment_code</t>
    </r>
    <r>
      <rPr>
        <b/>
        <vertAlign val="superscript"/>
        <sz val="10"/>
        <color theme="1"/>
        <rFont val="Calibri"/>
        <family val="2"/>
        <scheme val="minor"/>
      </rPr>
      <t>1</t>
    </r>
  </si>
  <si>
    <t>Average</t>
  </si>
  <si>
    <t>Standard Deviation</t>
  </si>
  <si>
    <t>MGS standard - OREAS 46</t>
  </si>
  <si>
    <t>&lt;0.2</t>
  </si>
  <si>
    <r>
      <t>%_RSD</t>
    </r>
    <r>
      <rPr>
        <vertAlign val="superscript"/>
        <sz val="10"/>
        <color theme="1"/>
        <rFont val="Calibri"/>
        <family val="2"/>
        <scheme val="minor"/>
      </rPr>
      <t>1</t>
    </r>
  </si>
  <si>
    <r>
      <t>%_RD</t>
    </r>
    <r>
      <rPr>
        <vertAlign val="superscript"/>
        <sz val="10"/>
        <rFont val="Calibri"/>
        <family val="2"/>
        <scheme val="minor"/>
      </rPr>
      <t>2</t>
    </r>
  </si>
  <si>
    <r>
      <t>Purpose</t>
    </r>
    <r>
      <rPr>
        <b/>
        <vertAlign val="superscript"/>
        <sz val="10"/>
        <rFont val="Calibri"/>
        <family val="2"/>
        <scheme val="minor"/>
      </rPr>
      <t>1</t>
    </r>
  </si>
  <si>
    <t>MGS blind standard (OREAS 46)</t>
  </si>
  <si>
    <r>
      <t>Al</t>
    </r>
    <r>
      <rPr>
        <b/>
        <vertAlign val="subscript"/>
        <sz val="10"/>
        <rFont val="Calibri"/>
        <family val="2"/>
        <scheme val="minor"/>
      </rPr>
      <t>2</t>
    </r>
    <r>
      <rPr>
        <b/>
        <sz val="10"/>
        <rFont val="Calibri"/>
        <family val="2"/>
        <scheme val="minor"/>
      </rPr>
      <t>O</t>
    </r>
    <r>
      <rPr>
        <b/>
        <vertAlign val="subscript"/>
        <sz val="10"/>
        <rFont val="Calibri"/>
        <family val="2"/>
        <scheme val="minor"/>
      </rPr>
      <t>3</t>
    </r>
    <r>
      <rPr>
        <b/>
        <sz val="10"/>
        <rFont val="Calibri"/>
        <family val="2"/>
        <scheme val="minor"/>
      </rPr>
      <t>_perc</t>
    </r>
  </si>
  <si>
    <r>
      <t>Fe</t>
    </r>
    <r>
      <rPr>
        <b/>
        <vertAlign val="subscript"/>
        <sz val="10"/>
        <rFont val="Calibri"/>
        <family val="2"/>
        <scheme val="minor"/>
      </rPr>
      <t>2</t>
    </r>
    <r>
      <rPr>
        <b/>
        <sz val="10"/>
        <rFont val="Calibri"/>
        <family val="2"/>
        <scheme val="minor"/>
      </rPr>
      <t>O</t>
    </r>
    <r>
      <rPr>
        <b/>
        <vertAlign val="subscript"/>
        <sz val="10"/>
        <rFont val="Calibri"/>
        <family val="2"/>
        <scheme val="minor"/>
      </rPr>
      <t>3</t>
    </r>
    <r>
      <rPr>
        <b/>
        <sz val="10"/>
        <rFont val="Calibri"/>
        <family val="2"/>
        <scheme val="minor"/>
      </rPr>
      <t>_perc</t>
    </r>
  </si>
  <si>
    <r>
      <t>K</t>
    </r>
    <r>
      <rPr>
        <b/>
        <vertAlign val="subscript"/>
        <sz val="10"/>
        <rFont val="Calibri"/>
        <family val="2"/>
        <scheme val="minor"/>
      </rPr>
      <t>2</t>
    </r>
    <r>
      <rPr>
        <b/>
        <sz val="10"/>
        <rFont val="Calibri"/>
        <family val="2"/>
        <scheme val="minor"/>
      </rPr>
      <t>O_perc</t>
    </r>
  </si>
  <si>
    <r>
      <t>P</t>
    </r>
    <r>
      <rPr>
        <b/>
        <vertAlign val="subscript"/>
        <sz val="10"/>
        <rFont val="Calibri"/>
        <family val="2"/>
        <scheme val="minor"/>
      </rPr>
      <t>2</t>
    </r>
    <r>
      <rPr>
        <b/>
        <sz val="10"/>
        <rFont val="Calibri"/>
        <family val="2"/>
        <scheme val="minor"/>
      </rPr>
      <t>O</t>
    </r>
    <r>
      <rPr>
        <b/>
        <vertAlign val="subscript"/>
        <sz val="10"/>
        <rFont val="Calibri"/>
        <family val="2"/>
        <scheme val="minor"/>
      </rPr>
      <t>5</t>
    </r>
    <r>
      <rPr>
        <b/>
        <sz val="10"/>
        <rFont val="Calibri"/>
        <family val="2"/>
        <scheme val="minor"/>
      </rPr>
      <t>_perc</t>
    </r>
  </si>
  <si>
    <r>
      <t>TiO</t>
    </r>
    <r>
      <rPr>
        <b/>
        <vertAlign val="subscript"/>
        <sz val="10"/>
        <rFont val="Calibri"/>
        <family val="2"/>
        <scheme val="minor"/>
      </rPr>
      <t>2</t>
    </r>
    <r>
      <rPr>
        <b/>
        <sz val="10"/>
        <rFont val="Calibri"/>
        <family val="2"/>
        <scheme val="minor"/>
      </rPr>
      <t>_perc</t>
    </r>
  </si>
  <si>
    <r>
      <t>SiO</t>
    </r>
    <r>
      <rPr>
        <b/>
        <vertAlign val="subscript"/>
        <sz val="10"/>
        <rFont val="Calibri"/>
        <family val="2"/>
        <scheme val="minor"/>
      </rPr>
      <t>2</t>
    </r>
    <r>
      <rPr>
        <b/>
        <sz val="10"/>
        <rFont val="Calibri"/>
        <family val="2"/>
        <scheme val="minor"/>
      </rPr>
      <t>_perc</t>
    </r>
  </si>
  <si>
    <t>Munsell Color–X-Rite, Incorporated 2015: Munsell soil color book; Pantone LLC, Carlstadt, New Jersey, 42 p.</t>
  </si>
  <si>
    <t>Email: minesinfo@gov.mb.ca</t>
  </si>
  <si>
    <t>Website: manitoba.ca/minerals</t>
  </si>
  <si>
    <t>Piercey, S.J. 2014: Modern analytical facilities 2. A review of quality assurance and quality control (QA/QC) procedures for lithogeochemical data; Geoscience Canada, v. 41, p. 75–88.</t>
  </si>
  <si>
    <t>Analysis_1 (Tables 3.1 to 3.4)</t>
  </si>
  <si>
    <t>Analysis_2 (Tables 4.1 to 4.4)</t>
  </si>
  <si>
    <t>Analysis_3 (Tables 5.1 to 5.4)</t>
  </si>
  <si>
    <r>
      <t xml:space="preserve">Table 1: </t>
    </r>
    <r>
      <rPr>
        <sz val="11"/>
        <rFont val="Calibri"/>
        <family val="2"/>
        <scheme val="minor"/>
      </rPr>
      <t>Field-site data.</t>
    </r>
  </si>
  <si>
    <r>
      <t xml:space="preserve">Table 2: </t>
    </r>
    <r>
      <rPr>
        <sz val="11"/>
        <rFont val="Calibri"/>
        <family val="2"/>
        <scheme val="minor"/>
      </rPr>
      <t>Physical characteristics of samples.</t>
    </r>
  </si>
  <si>
    <r>
      <rPr>
        <b/>
        <sz val="11"/>
        <color theme="1"/>
        <rFont val="Calibri"/>
        <family val="2"/>
        <scheme val="minor"/>
      </rPr>
      <t>Table 3.1</t>
    </r>
    <r>
      <rPr>
        <b/>
        <sz val="11"/>
        <rFont val="Calibri"/>
        <family val="2"/>
        <scheme val="minor"/>
      </rPr>
      <t>:</t>
    </r>
    <r>
      <rPr>
        <sz val="11"/>
        <color theme="1"/>
        <rFont val="Calibri"/>
        <family val="2"/>
        <scheme val="minor"/>
      </rPr>
      <t xml:space="preserve"> Detection limits for geochemical analysis of total carbonate content by Ca/Mg method.</t>
    </r>
  </si>
  <si>
    <r>
      <rPr>
        <vertAlign val="superscript"/>
        <sz val="10"/>
        <rFont val="Calibri"/>
        <family val="2"/>
        <scheme val="minor"/>
      </rPr>
      <t>1</t>
    </r>
    <r>
      <rPr>
        <sz val="10"/>
        <rFont val="Calibri"/>
        <family val="2"/>
        <scheme val="minor"/>
      </rPr>
      <t xml:space="preserve"> %_RSD = percent relative standard deviation which is a measure of analytical precision: 0–3%, excellent; 3–7% is very good to good; 7–10% is good; &gt;10% not precise (Piercey, 2014). </t>
    </r>
  </si>
  <si>
    <r>
      <t>Table 4.4:</t>
    </r>
    <r>
      <rPr>
        <sz val="11"/>
        <rFont val="Calibri"/>
        <family val="2"/>
        <scheme val="minor"/>
      </rPr>
      <t xml:space="preserve"> Relative standard deviation and relative difference data for MGS standard analyzed by partial digestion and ICP-MS and ICP analysis. </t>
    </r>
  </si>
  <si>
    <r>
      <rPr>
        <vertAlign val="superscript"/>
        <sz val="10"/>
        <color theme="1"/>
        <rFont val="Calibri"/>
        <family val="2"/>
        <scheme val="minor"/>
      </rPr>
      <t>1</t>
    </r>
    <r>
      <rPr>
        <sz val="10"/>
        <color theme="1"/>
        <rFont val="Calibri"/>
        <family val="2"/>
        <scheme val="minor"/>
      </rPr>
      <t xml:space="preserve"> %_RSD = percent relative standard deviation which is a measure of analytical precision: 0–3%, excellent; 3–7% is very good to good; 7–10% is good; </t>
    </r>
    <r>
      <rPr>
        <sz val="10"/>
        <color rgb="FFFF0000"/>
        <rFont val="Calibri"/>
        <family val="2"/>
        <scheme val="minor"/>
      </rPr>
      <t>&gt;10% is not precise</t>
    </r>
    <r>
      <rPr>
        <sz val="10"/>
        <color theme="1"/>
        <rFont val="Calibri"/>
        <family val="2"/>
        <scheme val="minor"/>
      </rPr>
      <t xml:space="preserve"> (Piercey, 2014). </t>
    </r>
  </si>
  <si>
    <r>
      <rPr>
        <vertAlign val="superscript"/>
        <sz val="10"/>
        <rFont val="Calibri"/>
        <family val="2"/>
        <scheme val="minor"/>
      </rPr>
      <t>2</t>
    </r>
    <r>
      <rPr>
        <sz val="10"/>
        <rFont val="Calibri"/>
        <family val="2"/>
        <scheme val="minor"/>
      </rPr>
      <t xml:space="preserve"> %_RD = relative difference which is a measure of analytical accuracy: ±0–3%, excellent; ±3–7% very good; ±7–10% good; </t>
    </r>
    <r>
      <rPr>
        <sz val="10"/>
        <color rgb="FFFF0000"/>
        <rFont val="Calibri"/>
        <family val="2"/>
        <scheme val="minor"/>
      </rPr>
      <t xml:space="preserve">&gt;±10% is not accurate </t>
    </r>
    <r>
      <rPr>
        <sz val="10"/>
        <rFont val="Calibri"/>
        <family val="2"/>
        <scheme val="minor"/>
      </rPr>
      <t>(Piercey, 2014).</t>
    </r>
  </si>
  <si>
    <r>
      <t xml:space="preserve"> </t>
    </r>
    <r>
      <rPr>
        <vertAlign val="superscript"/>
        <sz val="10"/>
        <rFont val="Calibri"/>
        <family val="2"/>
        <scheme val="minor"/>
      </rPr>
      <t>2</t>
    </r>
    <r>
      <rPr>
        <sz val="10"/>
        <rFont val="Calibri"/>
        <family val="2"/>
        <scheme val="minor"/>
      </rPr>
      <t xml:space="preserve"> %_RD = relative difference which is a measure of analytical accuracy: ±0–3%, excellent; ±3–7% very good; ±7–10% good; </t>
    </r>
    <r>
      <rPr>
        <sz val="10"/>
        <color rgb="FFFF0000"/>
        <rFont val="Calibri"/>
        <family val="2"/>
        <scheme val="minor"/>
      </rPr>
      <t xml:space="preserve">&gt;±10% is not accurate </t>
    </r>
    <r>
      <rPr>
        <sz val="10"/>
        <rFont val="Calibri"/>
        <family val="2"/>
        <scheme val="minor"/>
      </rPr>
      <t>(Piercey, 2014).</t>
    </r>
  </si>
  <si>
    <t>Al_perc</t>
  </si>
  <si>
    <t>Fe_perc</t>
  </si>
  <si>
    <t>Ti_perc</t>
  </si>
  <si>
    <t>K_perc</t>
  </si>
  <si>
    <t>Mn_perc</t>
  </si>
  <si>
    <t>P_perc</t>
  </si>
  <si>
    <t>by M.S. Gauthier</t>
  </si>
  <si>
    <r>
      <t xml:space="preserve">NTS grid: </t>
    </r>
    <r>
      <rPr>
        <sz val="11"/>
        <rFont val="Calibri"/>
        <family val="2"/>
        <scheme val="minor"/>
      </rPr>
      <t>parts of 54L, 54M</t>
    </r>
  </si>
  <si>
    <t>This Data Repository Item supplements:</t>
  </si>
  <si>
    <t>MGS2022_007</t>
  </si>
  <si>
    <t>Quaternary geology, Far Northeast Manitoba</t>
  </si>
  <si>
    <t>54L; 54M</t>
  </si>
  <si>
    <t>54L10; 54L11; 54L12; 54L13; 54L14; 54L15; 54M5; 54M6; 54M12</t>
  </si>
  <si>
    <t>Station_type</t>
  </si>
  <si>
    <t>Easting_UTM_NAD83_14</t>
  </si>
  <si>
    <t>Northing_UTM_NAD83_14</t>
  </si>
  <si>
    <t xml:space="preserve"> Chem63, Carb63, VG, KIM, MMSIM, LIM, Texture, Lithology </t>
  </si>
  <si>
    <t>2.5Y 4/4</t>
  </si>
  <si>
    <t>Olive brown</t>
  </si>
  <si>
    <t>25-35</t>
  </si>
  <si>
    <t>Overconsolidated</t>
  </si>
  <si>
    <t>Not blocky</t>
  </si>
  <si>
    <t>No oxidation staining</t>
  </si>
  <si>
    <t xml:space="preserve"> Chem63, Carb63, Texture, Lithology </t>
  </si>
  <si>
    <t>2.5Y 4/2</t>
  </si>
  <si>
    <t>Dark grey brown</t>
  </si>
  <si>
    <t>Minor blocky</t>
  </si>
  <si>
    <t>Minor oxidation staining</t>
  </si>
  <si>
    <t>2.5Y 5/4</t>
  </si>
  <si>
    <t>Light olive brown</t>
  </si>
  <si>
    <t>Mud boil</t>
  </si>
  <si>
    <t>Modified by permafrost</t>
  </si>
  <si>
    <t>diamict to gravelley sand</t>
  </si>
  <si>
    <t>2.5Y 5/3</t>
  </si>
  <si>
    <t>B</t>
  </si>
  <si>
    <t>Too wet to tell</t>
  </si>
  <si>
    <t>2.5Y 4/3</t>
  </si>
  <si>
    <t>Till - washed</t>
  </si>
  <si>
    <t>B/C</t>
  </si>
  <si>
    <t>Very small sediment patch on side of feature.</t>
  </si>
  <si>
    <t>10YR 4/3</t>
  </si>
  <si>
    <t>Brown</t>
  </si>
  <si>
    <t>10YR 3/3</t>
  </si>
  <si>
    <t>Dark brown</t>
  </si>
  <si>
    <t>30-40</t>
  </si>
  <si>
    <t>25-30</t>
  </si>
  <si>
    <t>Minor blocky, no staining</t>
  </si>
  <si>
    <t>Very overconsolidated</t>
  </si>
  <si>
    <t>Oxidation staining</t>
  </si>
  <si>
    <t>2.5Y 4/1</t>
  </si>
  <si>
    <t>Dark grey</t>
  </si>
  <si>
    <t>Loose</t>
  </si>
  <si>
    <t>2.5Y 3/2</t>
  </si>
  <si>
    <t>Very dark grey brown</t>
  </si>
  <si>
    <t>Minor blocky, Minor staining</t>
  </si>
  <si>
    <t>Sample collected at river level, below marine sediments and 2 m of colluvium</t>
  </si>
  <si>
    <t>115-24-105-B02</t>
  </si>
  <si>
    <t>Minor blocky to platy</t>
  </si>
  <si>
    <t>Mottled staining</t>
  </si>
  <si>
    <t>115-24-105-B01</t>
  </si>
  <si>
    <t>115-24-105-A02</t>
  </si>
  <si>
    <t>Minor blocky, mottled staining</t>
  </si>
  <si>
    <t>115-24-105-A01</t>
  </si>
  <si>
    <t>115-24-113-A01</t>
  </si>
  <si>
    <t>115-24-113-A02</t>
  </si>
  <si>
    <t>115-24-113-B01</t>
  </si>
  <si>
    <t>Till - minor washed</t>
  </si>
  <si>
    <t>2.5Y 3/3</t>
  </si>
  <si>
    <t>Dark olive brown</t>
  </si>
  <si>
    <t>Mudboil</t>
  </si>
  <si>
    <t>Good unwashed till</t>
  </si>
  <si>
    <t>Good subglacial till</t>
  </si>
  <si>
    <t>Aerobar texture so minor washing</t>
  </si>
  <si>
    <t>20-25</t>
  </si>
  <si>
    <t>Scraped from in and around boulders.</t>
  </si>
  <si>
    <t>Till - washed, minor</t>
  </si>
  <si>
    <t>Till ? (had shells)</t>
  </si>
  <si>
    <t>2.5Y 5/2</t>
  </si>
  <si>
    <t>Grey brown</t>
  </si>
  <si>
    <r>
      <rPr>
        <vertAlign val="superscript"/>
        <sz val="10"/>
        <rFont val="Calibri"/>
        <family val="2"/>
        <scheme val="minor"/>
      </rPr>
      <t>1</t>
    </r>
    <r>
      <rPr>
        <sz val="10"/>
        <rFont val="Calibri"/>
        <family val="2"/>
        <scheme val="minor"/>
      </rPr>
      <t xml:space="preserve"> Abbreviations: Carb63, till-matrix (&lt;63 μm size fraction) geochemical analysis (Ca/Mg method); Chem63, till-matrix (&lt;63 μm size fraction) geochemical analysis (partial and fusion);  Gold, visible gold analysis; KIM, kimberlite-indicator minerals; LIM, lithium-indicator minerals; Lithology, clast lithology identification; MMSIM, magmatic or metamorphosed massive-sulphide–indicator minerals; Texture, till-matrix (&lt;2 mm size fraction) grain size analysis.</t>
    </r>
  </si>
  <si>
    <t>Minor contamination from sand above</t>
  </si>
  <si>
    <t>Fines increase with depth.</t>
  </si>
  <si>
    <t>Fines marginally increase with depth.</t>
  </si>
  <si>
    <t>Very washed till</t>
  </si>
  <si>
    <t>115-24-117</t>
  </si>
  <si>
    <t>115-24-117-A1</t>
  </si>
  <si>
    <t>115-24-121</t>
  </si>
  <si>
    <t>115-24-121-A1</t>
  </si>
  <si>
    <t>115-24-127</t>
  </si>
  <si>
    <t>115-24-127-A1</t>
  </si>
  <si>
    <t>115-24-131</t>
  </si>
  <si>
    <t>115-24-131-A1</t>
  </si>
  <si>
    <t>115-24-132</t>
  </si>
  <si>
    <t>115-24-132-A1</t>
  </si>
  <si>
    <t>115-24-133</t>
  </si>
  <si>
    <t>115-24-133-A1</t>
  </si>
  <si>
    <t>115-24-138</t>
  </si>
  <si>
    <t>115-24-138-A1</t>
  </si>
  <si>
    <t>115-24-139</t>
  </si>
  <si>
    <t>115-24-139-A1</t>
  </si>
  <si>
    <t>115-24-146</t>
  </si>
  <si>
    <t>115-24-146-A1</t>
  </si>
  <si>
    <t>115-24-147</t>
  </si>
  <si>
    <t>115-24-147-A1</t>
  </si>
  <si>
    <t>115-24-148</t>
  </si>
  <si>
    <t>115-24-148-A1</t>
  </si>
  <si>
    <t>115-24-149</t>
  </si>
  <si>
    <t>115-24-149-A1</t>
  </si>
  <si>
    <t>115-24-151</t>
  </si>
  <si>
    <t>115-24-151-A1</t>
  </si>
  <si>
    <t>115-24-152</t>
  </si>
  <si>
    <t>115-24-152-A1</t>
  </si>
  <si>
    <t>115-24-155</t>
  </si>
  <si>
    <t>115-24-155-A1</t>
  </si>
  <si>
    <t>115-24-158</t>
  </si>
  <si>
    <t>115-24-158-A1</t>
  </si>
  <si>
    <t>115-24-160</t>
  </si>
  <si>
    <t>115-24-160-A1</t>
  </si>
  <si>
    <t>115-24-161</t>
  </si>
  <si>
    <t>115-24-161-A1</t>
  </si>
  <si>
    <t>115-24-162</t>
  </si>
  <si>
    <t>115-24-162-A1</t>
  </si>
  <si>
    <t>115-24-163</t>
  </si>
  <si>
    <t>115-24-163-A1</t>
  </si>
  <si>
    <t>115-24-165</t>
  </si>
  <si>
    <t>115-24-165-A1</t>
  </si>
  <si>
    <t>115-24-167</t>
  </si>
  <si>
    <t>115-24-167-A1</t>
  </si>
  <si>
    <t>115-24-169</t>
  </si>
  <si>
    <t>115-24-169-A1</t>
  </si>
  <si>
    <t>115-24-178</t>
  </si>
  <si>
    <t>115-24-178-A1</t>
  </si>
  <si>
    <t>115-24-179</t>
  </si>
  <si>
    <t>115-24-179-A1</t>
  </si>
  <si>
    <t>115-24-181</t>
  </si>
  <si>
    <t>115-24-181-A1</t>
  </si>
  <si>
    <t>115-24-182</t>
  </si>
  <si>
    <t>115-24-182-A1</t>
  </si>
  <si>
    <t>115-24-183</t>
  </si>
  <si>
    <t>115-24-183-A1</t>
  </si>
  <si>
    <t>115-24-185</t>
  </si>
  <si>
    <t>115-24-185-A1</t>
  </si>
  <si>
    <t>115-24-186</t>
  </si>
  <si>
    <t>115-24-186-A1</t>
  </si>
  <si>
    <t>115-24-105</t>
  </si>
  <si>
    <t>115-24-113</t>
  </si>
  <si>
    <t>115-24-014</t>
  </si>
  <si>
    <t>115-24-014-G01</t>
  </si>
  <si>
    <t>115-24-014-J01</t>
  </si>
  <si>
    <t>115-24-016</t>
  </si>
  <si>
    <t>115-24-016-A01</t>
  </si>
  <si>
    <t>115-24-043</t>
  </si>
  <si>
    <t>115-24-043-A01</t>
  </si>
  <si>
    <t>115-24-044</t>
  </si>
  <si>
    <t>115-24-044-A01</t>
  </si>
  <si>
    <t>115-24-045</t>
  </si>
  <si>
    <t>115-24-045-A01</t>
  </si>
  <si>
    <t>115-24-053</t>
  </si>
  <si>
    <t>115-24-053-A01</t>
  </si>
  <si>
    <t>115-24-054</t>
  </si>
  <si>
    <t>115-24-054-A01</t>
  </si>
  <si>
    <t>115-24-055</t>
  </si>
  <si>
    <t>115-24-055-A01</t>
  </si>
  <si>
    <t>115-24-056</t>
  </si>
  <si>
    <t>115-24-056-A01</t>
  </si>
  <si>
    <t>115-24-057</t>
  </si>
  <si>
    <t>115-24-057-A01</t>
  </si>
  <si>
    <t>115-24-058</t>
  </si>
  <si>
    <t>115-24-058-A01</t>
  </si>
  <si>
    <t>115-24-060</t>
  </si>
  <si>
    <t>115-24-060-A01</t>
  </si>
  <si>
    <t>115-24-062</t>
  </si>
  <si>
    <t>115-24-062-A01</t>
  </si>
  <si>
    <t>115-24-063</t>
  </si>
  <si>
    <t>115-24-063-A01</t>
  </si>
  <si>
    <t>115-24-064</t>
  </si>
  <si>
    <t>115-24-064-A01</t>
  </si>
  <si>
    <t>115-24-066</t>
  </si>
  <si>
    <t>115-24-066-A01</t>
  </si>
  <si>
    <t>115-24-070</t>
  </si>
  <si>
    <t>115-24-070-D01</t>
  </si>
  <si>
    <t>115-24-070-E01</t>
  </si>
  <si>
    <t>115-24-070-F01</t>
  </si>
  <si>
    <t>115-24-070-F02</t>
  </si>
  <si>
    <t>115-24-072</t>
  </si>
  <si>
    <t>115-24-072-A01</t>
  </si>
  <si>
    <t>115-24-075</t>
  </si>
  <si>
    <t>115-24-075-A01</t>
  </si>
  <si>
    <t>115-24-076</t>
  </si>
  <si>
    <t>115-24-076-A01</t>
  </si>
  <si>
    <t>115-24-083</t>
  </si>
  <si>
    <t>115-24-083-D01</t>
  </si>
  <si>
    <t>115-24-083-D02</t>
  </si>
  <si>
    <t>115-24-084</t>
  </si>
  <si>
    <t>115-24-084-H01</t>
  </si>
  <si>
    <t>115-24-086</t>
  </si>
  <si>
    <t>115-24-086-A01</t>
  </si>
  <si>
    <t>118-24-056-B01</t>
  </si>
  <si>
    <t>118-24-074-A01</t>
  </si>
  <si>
    <t>118-24-122-A01</t>
  </si>
  <si>
    <t>115-24-164-A01</t>
  </si>
  <si>
    <t>118-24-032-A01 Orig</t>
  </si>
  <si>
    <t>118-24-032-A01 Dup</t>
  </si>
  <si>
    <t>115-24-014-G01 Orig</t>
  </si>
  <si>
    <t>115-24-014-G01 Dup</t>
  </si>
  <si>
    <t>115-24-066-A01 Orig</t>
  </si>
  <si>
    <t>115-24-066-A01 Dup</t>
  </si>
  <si>
    <t>115-24-083-D02 Orig</t>
  </si>
  <si>
    <t>115-24-083-D02 Dup</t>
  </si>
  <si>
    <t>115-24-138-A01 Orig</t>
  </si>
  <si>
    <t>115-24-138-A01 Dup</t>
  </si>
  <si>
    <t>115-24-160-A01 Orig</t>
  </si>
  <si>
    <t>115-24-160-A01 Dup</t>
  </si>
  <si>
    <t>115-24-181-A01 Orig</t>
  </si>
  <si>
    <t>115-24-181-A01 Dup</t>
  </si>
  <si>
    <t>Method Blank</t>
  </si>
  <si>
    <t>&lt; 0.01</t>
  </si>
  <si>
    <t>115-24-117-A01</t>
  </si>
  <si>
    <t>115-24-121-A01</t>
  </si>
  <si>
    <t>115-24-127-A01</t>
  </si>
  <si>
    <t>115-24-131-A01</t>
  </si>
  <si>
    <t>115-24-132-A01</t>
  </si>
  <si>
    <t>115-24-133-A01</t>
  </si>
  <si>
    <t>115-24-138-A01</t>
  </si>
  <si>
    <t>115-24-139-A01</t>
  </si>
  <si>
    <t>115-24-146-A01</t>
  </si>
  <si>
    <t>115-24-147-A01</t>
  </si>
  <si>
    <t>115-24-148-A01</t>
  </si>
  <si>
    <t>115-24-149-A01</t>
  </si>
  <si>
    <t>115-24-151-A01</t>
  </si>
  <si>
    <t>115-24-152-A01</t>
  </si>
  <si>
    <t>115-24-155-A01</t>
  </si>
  <si>
    <t>115-24-158-A01</t>
  </si>
  <si>
    <t>115-24-160-A01</t>
  </si>
  <si>
    <t>115-24-161-A01</t>
  </si>
  <si>
    <t>115-24-162-A01</t>
  </si>
  <si>
    <t>115-24-163-A01</t>
  </si>
  <si>
    <t>115-24-165-A01</t>
  </si>
  <si>
    <t>115-24-167-A01</t>
  </si>
  <si>
    <t>115-24-169-A01</t>
  </si>
  <si>
    <t>115-24-178-A01</t>
  </si>
  <si>
    <t>115-24-179-A01</t>
  </si>
  <si>
    <t>115-24-181-A01</t>
  </si>
  <si>
    <t>115-24-182-A01</t>
  </si>
  <si>
    <t>115-24-183-A01</t>
  </si>
  <si>
    <t>115-24-185-A01</t>
  </si>
  <si>
    <t>115-24-186-A01</t>
  </si>
  <si>
    <t>Standard measured</t>
  </si>
  <si>
    <t>Standard certified</t>
  </si>
  <si>
    <t xml:space="preserve">MP-1b </t>
  </si>
  <si>
    <r>
      <t>%_RSD</t>
    </r>
    <r>
      <rPr>
        <vertAlign val="superscript"/>
        <sz val="10"/>
        <rFont val="Calibri"/>
        <family val="2"/>
        <scheme val="minor"/>
      </rPr>
      <t>1</t>
    </r>
  </si>
  <si>
    <t>A25-02193</t>
  </si>
  <si>
    <t>Activation Laboratories (Ancaster, Ontario)</t>
  </si>
  <si>
    <t>HCl - ICP</t>
  </si>
  <si>
    <t>Ca/Mg</t>
  </si>
  <si>
    <t>UT-2-0.5g</t>
  </si>
  <si>
    <t>4LITHO (1-10)</t>
  </si>
  <si>
    <t>Hozirontal_source</t>
  </si>
  <si>
    <t>Handheld GPS</t>
  </si>
  <si>
    <t>Elevation_source</t>
  </si>
  <si>
    <t>Elevation_accuracy ±m</t>
  </si>
  <si>
    <t>In</t>
  </si>
  <si>
    <t>Tl</t>
  </si>
  <si>
    <t>&lt; 0.5</t>
  </si>
  <si>
    <t>&lt; 5</t>
  </si>
  <si>
    <t>&lt; 0.4</t>
  </si>
  <si>
    <t>&lt; 1</t>
  </si>
  <si>
    <t>&lt; 0.2</t>
  </si>
  <si>
    <t>&lt; 2</t>
  </si>
  <si>
    <t>&lt; 20</t>
  </si>
  <si>
    <t>&lt; 30</t>
  </si>
  <si>
    <t>&lt; 10</t>
  </si>
  <si>
    <t>In_ppm</t>
  </si>
  <si>
    <t>&lt; 0.005</t>
  </si>
  <si>
    <t>&lt; 0.001</t>
  </si>
  <si>
    <t>&lt; 0.1</t>
  </si>
  <si>
    <t>&lt; 0.05</t>
  </si>
  <si>
    <t>115-24-178-A01 Orig</t>
  </si>
  <si>
    <t>115-24-178-A01 Dup</t>
  </si>
  <si>
    <t>115-24-139-A01 Orig</t>
  </si>
  <si>
    <t>115-24-139-A01 Dup</t>
  </si>
  <si>
    <t>115-24-062-A01 Orig</t>
  </si>
  <si>
    <t>115-24-062-A01 Dup</t>
  </si>
  <si>
    <t>Tl_ppm</t>
  </si>
  <si>
    <t>SY-5 (Fusion ICP) Meas</t>
  </si>
  <si>
    <t>Standard, measured</t>
  </si>
  <si>
    <t>SY-5 (Fusion ICP) Cert</t>
  </si>
  <si>
    <t>Standard, certified</t>
  </si>
  <si>
    <t>W-2b Meas</t>
  </si>
  <si>
    <t>W-2b Cert</t>
  </si>
  <si>
    <t>DNC-1a Meas</t>
  </si>
  <si>
    <t>DNC-1a Cert</t>
  </si>
  <si>
    <t>BHVO-2 Meas</t>
  </si>
  <si>
    <t>BHVO-2 Cert</t>
  </si>
  <si>
    <t>NIST 694 Meas</t>
  </si>
  <si>
    <t>NIST 694 Cert</t>
  </si>
  <si>
    <t>NCS DC71305 (GBW 07113) Meas</t>
  </si>
  <si>
    <t>NCS DC71305 (GBW 07113) Cert</t>
  </si>
  <si>
    <t>NIST 696 Meas</t>
  </si>
  <si>
    <t>NIST 696 Cert</t>
  </si>
  <si>
    <t>Al</t>
  </si>
  <si>
    <t>ppb</t>
  </si>
  <si>
    <t>Fe</t>
  </si>
  <si>
    <t>K</t>
  </si>
  <si>
    <t>Mn</t>
  </si>
  <si>
    <t>Na</t>
  </si>
  <si>
    <t>P</t>
  </si>
  <si>
    <t>Re</t>
  </si>
  <si>
    <t>Ti</t>
  </si>
  <si>
    <t>Au_ppb</t>
  </si>
  <si>
    <t>B_ppm</t>
  </si>
  <si>
    <t>Re_ppm</t>
  </si>
  <si>
    <t>&lt; 0.02</t>
  </si>
  <si>
    <t>&lt; 0.002</t>
  </si>
  <si>
    <t>115-24-133-A01 Orig</t>
  </si>
  <si>
    <t>115-24-133-A01 Dup</t>
  </si>
  <si>
    <t>118-24-074-A01 Orig</t>
  </si>
  <si>
    <t>118-24-074-A01 Dup</t>
  </si>
  <si>
    <t>115-24-053-A01 Orig</t>
  </si>
  <si>
    <t>115-24-053-A01 Dup</t>
  </si>
  <si>
    <t>OREAS 625 (Aqua Regia) Meas</t>
  </si>
  <si>
    <t>OREAS 625 (Aqua Regia) Cert</t>
  </si>
  <si>
    <t>OREAS 603c (Aqua Regia) Meas</t>
  </si>
  <si>
    <t>&gt; 100</t>
  </si>
  <si>
    <t>&gt; 10000</t>
  </si>
  <si>
    <t>&gt; 5000</t>
  </si>
  <si>
    <t>OREAS 603c (Aqua Regia) Cert</t>
  </si>
  <si>
    <t>OREAS 609b (Aqua Regia) Meas</t>
  </si>
  <si>
    <t>OREAS 609b (Aqua Regia) Cert</t>
  </si>
  <si>
    <t>OREAS 45h  (Aqua Regia) Meas</t>
  </si>
  <si>
    <t>OREAS 45h  (Aqua Regia) Cert</t>
  </si>
  <si>
    <t>OREAS 263 (Aqua Regia) Meas</t>
  </si>
  <si>
    <t>OREAS 263 (Aqua Regia) Cert</t>
  </si>
  <si>
    <t>OREAS 130 (Aqua Regia) Meas</t>
  </si>
  <si>
    <t>OREAS 130 (Aqua Regia) Cert</t>
  </si>
  <si>
    <t>OREAS 520 (Aqua Regia) Meas</t>
  </si>
  <si>
    <t>OREAS 520 (Aqua Regia) Cert</t>
  </si>
  <si>
    <t>OREAS 907 (Aqua Regia) Meas</t>
  </si>
  <si>
    <t>OREAS 907 (Aqua Regia) Cert</t>
  </si>
  <si>
    <t>&lt;0.005</t>
  </si>
  <si>
    <r>
      <t>Aqua regia (1:3, HNO</t>
    </r>
    <r>
      <rPr>
        <vertAlign val="subscript"/>
        <sz val="10"/>
        <rFont val="Calibri"/>
        <family val="2"/>
        <scheme val="minor"/>
      </rPr>
      <t>3</t>
    </r>
    <r>
      <rPr>
        <sz val="10"/>
        <rFont val="Calibri"/>
        <family val="2"/>
        <scheme val="minor"/>
      </rPr>
      <t>:HCl)</t>
    </r>
  </si>
  <si>
    <t>To determine grain size at SRC, an aliquot of &lt;2 mm sample material was transferred to a flask. An aliquot of Calgon™ was added. Deionized water was added to the flask and the flask was shaken until the contents were thoroughly mixed. The contents of the flask were sieved through a screen into a graduated cylinder. An aliquot of sample was immediately removed. A second aliquot (of clay) was removed from the cylinder after a certain period of time (the time period is dependent on the ambient room temperature). The sieved sand and aliquots of sample material were dried and re-weighed. Calculations were performed to determine the percentage of sand, silt and clay in the sample based on the total weight. An SRC standard was prepared and inserted into the group every 12 samples. Replicate samples were inserted at the end of the small group. Data from samples 131, 138, 146, 147, 148, 149, 151, 152, 158, 160, 162, 163, 165, 167, 169, 178 and 179 were lost by the SRC.</t>
  </si>
  <si>
    <t>Gravelley sand</t>
  </si>
  <si>
    <t>Sand</t>
  </si>
  <si>
    <t>Sandy silt</t>
  </si>
  <si>
    <t>Quick grab with auger from bog hole; didn't examine sediment in detail; unsure if till</t>
  </si>
  <si>
    <t>diamict, possibly glaciomarine</t>
  </si>
  <si>
    <t>Hand auger</t>
  </si>
  <si>
    <t>MRDEM</t>
  </si>
  <si>
    <t>g</t>
  </si>
  <si>
    <t>Moss with rare shrubs and small spruce</t>
  </si>
  <si>
    <t>0.25+ m sandy pebble gravel with some boulders; tough digging.</t>
  </si>
  <si>
    <t>Surface observation</t>
  </si>
  <si>
    <t>g,O</t>
  </si>
  <si>
    <t>Moss with green leafy shrubs</t>
  </si>
  <si>
    <t>Undefined</t>
  </si>
  <si>
    <t>Quarry</t>
  </si>
  <si>
    <t>Handheld GPS; MRDEM</t>
  </si>
  <si>
    <t>s,O| g,O</t>
  </si>
  <si>
    <t>O | d</t>
  </si>
  <si>
    <t>s | g</t>
  </si>
  <si>
    <t>Disturbed</t>
  </si>
  <si>
    <t xml:space="preserve">O | d </t>
  </si>
  <si>
    <t>Shovel hole</t>
  </si>
  <si>
    <t>g | d</t>
  </si>
  <si>
    <t>Natural exposure</t>
  </si>
  <si>
    <t>O | s,O | s | s,O | z | d | s | d</t>
  </si>
  <si>
    <t>O | s,O | g</t>
  </si>
  <si>
    <t>O</t>
  </si>
  <si>
    <t>Measured thickness from auger at nearby lakeside.</t>
  </si>
  <si>
    <t>Grass, willow, shrub birch, cotton grass</t>
  </si>
  <si>
    <t>O | s</t>
  </si>
  <si>
    <t>Boulders at river's edge. Auger 0.3 m coarse-grained sand, poorly-sorted; probably washed till, auger refusual due to boulders</t>
  </si>
  <si>
    <t>O | R</t>
  </si>
  <si>
    <t>O | s | R</t>
  </si>
  <si>
    <t>O | s | g</t>
  </si>
  <si>
    <t>Fen vegetation. Grass and willow.</t>
  </si>
  <si>
    <t>Lake has numerous subrounded monolithic granitic boulders. At lakeshore, auger refusal at 0.2 m, organics over 0.05 m of coarse gravelly sand.</t>
  </si>
  <si>
    <t>3 rocks in pond with organics.</t>
  </si>
  <si>
    <t>z | d</t>
  </si>
  <si>
    <t>0.5 m organic | 0.8 m brown coarse to medium-grained sand, matrix-supported, moderately-sorted</t>
  </si>
  <si>
    <t>s | z</t>
  </si>
  <si>
    <t>Not applicable</t>
  </si>
  <si>
    <t>Organic over rock with some sand.</t>
  </si>
  <si>
    <t>R</t>
  </si>
  <si>
    <t>Boulder field; lichen-covered, most angular with a few subrounded, seems monolithic.</t>
  </si>
  <si>
    <t>s,O</t>
  </si>
  <si>
    <t>Lake with boulders (monolithic angular granites).</t>
  </si>
  <si>
    <t>d | s | R</t>
  </si>
  <si>
    <t xml:space="preserve">0.5 organic over diamict (marine); frozen at 0.6.  </t>
  </si>
  <si>
    <t>s | R</t>
  </si>
  <si>
    <t>d</t>
  </si>
  <si>
    <t>Open lichen, with shrub birch and willow</t>
  </si>
  <si>
    <t>s</t>
  </si>
  <si>
    <t>Outcrop</t>
  </si>
  <si>
    <t>s | d</t>
  </si>
  <si>
    <t>Open with black spruce, labrador tea, lichen; burnt regrowth</t>
  </si>
  <si>
    <t>R,d</t>
  </si>
  <si>
    <t>O | d | R</t>
  </si>
  <si>
    <t>O | s | d</t>
  </si>
  <si>
    <t>Hand auger; Outcrop</t>
  </si>
  <si>
    <t>z,O | z | s,z | d | R</t>
  </si>
  <si>
    <t>Section exposes 0.4 m fossiliferous sandy silt | 1 m nonfossiliferous clayey sandy silt | 0.4 m interbedded sand and silt | 5.4 m of diamict (3 tills) | 2.1 m colluvium. Outcrop at base 200 m to east.</t>
  </si>
  <si>
    <t>g | R</t>
  </si>
  <si>
    <t>Phyllite, beds dip 35 to 035. Heavy lichen cover and weathered surfaces. About 40% covered with thin to thicker gravel here, 5% calcareous. In one spot, 0.6 m brown fine to coarse-grained sandy gravel with 80% clasts that are large pebble-sized to granule and angular to subrounded, clast-supported, massive.</t>
  </si>
  <si>
    <t>g | s | d</t>
  </si>
  <si>
    <t>O | z</t>
  </si>
  <si>
    <t>Open shrub birch with caribou lichen</t>
  </si>
  <si>
    <t>R,s</t>
  </si>
  <si>
    <t>O | s | d | R</t>
  </si>
  <si>
    <t>O | s,O | d | s | d</t>
  </si>
  <si>
    <t>O | s | g | R</t>
  </si>
  <si>
    <t>c</t>
  </si>
  <si>
    <t>O | s,O</t>
  </si>
  <si>
    <t>s | z | c</t>
  </si>
  <si>
    <t>s | d,O</t>
  </si>
  <si>
    <t>1 m organic | 0.8 m medium-grained sand; could not auger deeper due to water. 25% triangular boulders in lake.</t>
  </si>
  <si>
    <t>115-24-100</t>
  </si>
  <si>
    <t>115-24-101</t>
  </si>
  <si>
    <t>115-24-102</t>
  </si>
  <si>
    <t>115-24-103</t>
  </si>
  <si>
    <t>115-24-104</t>
  </si>
  <si>
    <t>s,O | s,z | z | d</t>
  </si>
  <si>
    <t>115-24-106</t>
  </si>
  <si>
    <t>O | s | s,O | g,O | s | z | z,O</t>
  </si>
  <si>
    <t>115-24-107</t>
  </si>
  <si>
    <t>115-24-108</t>
  </si>
  <si>
    <t>115-24-109</t>
  </si>
  <si>
    <t>115-24-110</t>
  </si>
  <si>
    <t>0.3 m of organics away from lake shore and thickens up. Scattered angular rectangle to triangle rocks in lake. Auger 0.9+ m medium to coarse-grained sand with 30% clasts that are small cobble-sized to granule and angular to subrounded, poorly sorted, matrix-supported, massive.</t>
  </si>
  <si>
    <t>115-24-111</t>
  </si>
  <si>
    <t>Boulders present in patches at surface throughout this area. Where boulders are present they're at 50%. No intact bedrock visible from air around here.</t>
  </si>
  <si>
    <t>115-24-112</t>
  </si>
  <si>
    <t xml:space="preserve">1.5 m organic | 0.3 m grey fine-grained sand with 0.5% granules, massive; no boulders present in this lake. </t>
  </si>
  <si>
    <t>Section exposes 3.3+ m of till (2 units), over ~8 m colluvium; top of cliff has numerous earthflows that seem to begin in the till.</t>
  </si>
  <si>
    <t>115-24-114</t>
  </si>
  <si>
    <t>115-24-115</t>
  </si>
  <si>
    <t>115-24-116</t>
  </si>
  <si>
    <t>115-24-118</t>
  </si>
  <si>
    <t>115-24-119</t>
  </si>
  <si>
    <t>115-24-120</t>
  </si>
  <si>
    <t>Rock is washed clean; organic of variable thickness in the lows.</t>
  </si>
  <si>
    <t>115-24-122</t>
  </si>
  <si>
    <t>s | s,O</t>
  </si>
  <si>
    <t>115-24-123</t>
  </si>
  <si>
    <t>O | s,O | z</t>
  </si>
  <si>
    <t>115-24-124</t>
  </si>
  <si>
    <t>115-24-125</t>
  </si>
  <si>
    <t>115-24-126</t>
  </si>
  <si>
    <t>Crowberry, blueberry, lichen, shrub birch</t>
  </si>
  <si>
    <t>115-24-128</t>
  </si>
  <si>
    <t>115-24-129</t>
  </si>
  <si>
    <t>115-24-130</t>
  </si>
  <si>
    <t>Sphagnum, lichen, shrub birch, willow, crowberry, blueberry</t>
  </si>
  <si>
    <t>Lichen, crowberry, blueberry, shrub birch</t>
  </si>
  <si>
    <t>115-24-134</t>
  </si>
  <si>
    <t>115-24-135</t>
  </si>
  <si>
    <t>115-24-136</t>
  </si>
  <si>
    <t>115-24-137</t>
  </si>
  <si>
    <t>d | R</t>
  </si>
  <si>
    <t>Lichen, crowberry, shrub birch, willow, blueberry</t>
  </si>
  <si>
    <t>115-24-140</t>
  </si>
  <si>
    <t>115-24-141</t>
  </si>
  <si>
    <t>115-24-142</t>
  </si>
  <si>
    <t>115-24-143</t>
  </si>
  <si>
    <t>0.6 m organic | rocks; outcrop 6 m away.</t>
  </si>
  <si>
    <t>115-24-144</t>
  </si>
  <si>
    <t>Crowberry, blueberry</t>
  </si>
  <si>
    <t>115-24-145</t>
  </si>
  <si>
    <t>115-24-150</t>
  </si>
  <si>
    <t>115-24-153</t>
  </si>
  <si>
    <t>0.5 m organic | 0.4 m dark brown sand with 20% clasts that are medium pebble-sized to granule and angular to subrounded, matrix-supported, poorly-sorted</t>
  </si>
  <si>
    <t>115-24-154</t>
  </si>
  <si>
    <t>g | s</t>
  </si>
  <si>
    <t>115-24-156</t>
  </si>
  <si>
    <t>Delta, ~2 m gravelly sand over 3.5 m fine to medium well-sorted sand. No shell frgaments anywhere. Continues up small tributary creek too.</t>
  </si>
  <si>
    <t>115-24-157</t>
  </si>
  <si>
    <t>Visual: 100% boulders at surface, subangular to subrounded, with rare gravelly mudboils. Till-derived with all fines removed.</t>
  </si>
  <si>
    <t>115-24-159</t>
  </si>
  <si>
    <t>Lichen, crowberry, blueberry, shrub birch, willow</t>
  </si>
  <si>
    <t>115-24-164</t>
  </si>
  <si>
    <t>80% boulders at surface, dug in a mud boil - 0.2+ m coarse to fine-grained sand with 40-60% clasts that are large boulder-sized to granule and subangular to subrounded, clast-supported, poorly-sorted.</t>
  </si>
  <si>
    <t>115-24-166</t>
  </si>
  <si>
    <t>115-24-168</t>
  </si>
  <si>
    <t>115-24-170</t>
  </si>
  <si>
    <t>115-24-171</t>
  </si>
  <si>
    <t>Low-lying outcrop, granitoid</t>
  </si>
  <si>
    <t>115-24-172</t>
  </si>
  <si>
    <t>60% boulders at surface, subangular to subrounded, mixed lithology, up to 1 m diameter. 0.5+ m grey brown coarse-grained sand with 60-80% clasts that are large boulder-sized to granule and angular to subrounded, matrix to clast-supported, moderately-sorted, massive, chaotic textural sorting.</t>
  </si>
  <si>
    <t>115-24-173</t>
  </si>
  <si>
    <t>115-24-174</t>
  </si>
  <si>
    <t>115-24-175</t>
  </si>
  <si>
    <t>115-24-176</t>
  </si>
  <si>
    <t>80% boulders at surface, angular to subrounded, up to 1 m diameter, few sediment upwellings. Dug 0.2 m orange brown medium to coarse-grained sand with 15% clasts that are small boulder-sized to large pebble-sized and angular to subrounded, matrix-supported, poorly-sorted, massive | 0.5 m beige fine to medium-grained sand with 10% clasts that are medium boulder-sized to large pebble-sized and angular to subrounded, matrix-supported, moderately-sorted, massive; Mixed litho including Pitz Fm.</t>
  </si>
  <si>
    <t>115-24-177</t>
  </si>
  <si>
    <t>115-24-180</t>
  </si>
  <si>
    <t>115-24-184</t>
  </si>
  <si>
    <t>O | g | d</t>
  </si>
  <si>
    <r>
      <rPr>
        <b/>
        <vertAlign val="superscript"/>
        <sz val="10"/>
        <rFont val="Calibri"/>
        <family val="2"/>
        <scheme val="minor"/>
      </rPr>
      <t>1</t>
    </r>
    <r>
      <rPr>
        <sz val="10"/>
        <rFont val="Calibri"/>
        <family val="2"/>
        <scheme val="minor"/>
      </rPr>
      <t xml:space="preserve"> Abbreviations: -9999, null value; |, over; c, clay; d, diamict; d,O, diamict with organics; g, gravel; g,O, gravel and organics; O, organic; R, bedrock; R,s, rock with some sand veneer; s, sand; s,d, sand and diamict; s,O, sand and organics; s,z, sand and silt; z, silt; z,O, silt and organics.</t>
    </r>
  </si>
  <si>
    <t>Trimble</t>
  </si>
  <si>
    <t>Manitoba Business, Mining, Trade and Job Creation does not assume any liability for errors that may occur. The digital data are provided as received from the author and have not been edited or formatted. Any third-party data are supplied on the understanding that they are for the sole use of the licensee, and will not be redistributed in any form, in whole or in part. Any references to proprietary software in the documentation and/or any use of proprietary data formats in this release do not constitute endorsement by Manitoba Business, Mining, Trade and Job Creation of any manufacturer's product.</t>
  </si>
  <si>
    <t>Published 2025 by:
Manitoba Business, Mining, Trade and Job Creation
Manitoba Geological Survey
360-1395 Ellice Avenue
Winnipeg, Manitoba
R3G 3P2 Canada</t>
  </si>
  <si>
    <t>Fused with ultrapure lithium metaborate/tetraborate then digested in ultrapure 5% HNO3</t>
  </si>
  <si>
    <t>0.2 g</t>
  </si>
  <si>
    <r>
      <t>Depth to Bedrock_m</t>
    </r>
    <r>
      <rPr>
        <b/>
        <vertAlign val="superscript"/>
        <sz val="10"/>
        <color theme="1"/>
        <rFont val="Calibri"/>
        <family val="2"/>
        <scheme val="minor"/>
      </rPr>
      <t>2</t>
    </r>
  </si>
  <si>
    <t>115-24-001</t>
  </si>
  <si>
    <t>115-24-002</t>
  </si>
  <si>
    <t>115-24-003</t>
  </si>
  <si>
    <t>115-24-004</t>
  </si>
  <si>
    <t>115-24-005</t>
  </si>
  <si>
    <t>115-24-006</t>
  </si>
  <si>
    <t>115-24-007</t>
  </si>
  <si>
    <t>115-24-008</t>
  </si>
  <si>
    <t>115-24-009</t>
  </si>
  <si>
    <t>115-24-010</t>
  </si>
  <si>
    <t>115-24-011</t>
  </si>
  <si>
    <t>115-24-012</t>
  </si>
  <si>
    <t>115-24-013</t>
  </si>
  <si>
    <t>115-24-015</t>
  </si>
  <si>
    <t>115-24-017</t>
  </si>
  <si>
    <t>115-24-018</t>
  </si>
  <si>
    <t>115-24-019</t>
  </si>
  <si>
    <t>115-24-020</t>
  </si>
  <si>
    <t>115-24-021</t>
  </si>
  <si>
    <t>115-24-022</t>
  </si>
  <si>
    <t>115-24-023</t>
  </si>
  <si>
    <t>115-24-024</t>
  </si>
  <si>
    <t>115-24-025</t>
  </si>
  <si>
    <t>115-24-026</t>
  </si>
  <si>
    <t>115-24-027</t>
  </si>
  <si>
    <t>115-24-028</t>
  </si>
  <si>
    <t>115-24-029</t>
  </si>
  <si>
    <t>115-24-030</t>
  </si>
  <si>
    <t>115-24-031</t>
  </si>
  <si>
    <t>115-24-032</t>
  </si>
  <si>
    <t>115-24-033</t>
  </si>
  <si>
    <t>115-24-034</t>
  </si>
  <si>
    <t>115-24-035</t>
  </si>
  <si>
    <t>115-24-036</t>
  </si>
  <si>
    <t>115-24-037</t>
  </si>
  <si>
    <t>115-24-038</t>
  </si>
  <si>
    <t>115-24-039</t>
  </si>
  <si>
    <t>115-24-040</t>
  </si>
  <si>
    <t>115-24-041</t>
  </si>
  <si>
    <t>115-24-042</t>
  </si>
  <si>
    <t>115-24-046</t>
  </si>
  <si>
    <t>115-24-047</t>
  </si>
  <si>
    <t>115-24-048</t>
  </si>
  <si>
    <t>115-24-049</t>
  </si>
  <si>
    <t>115-24-050</t>
  </si>
  <si>
    <t>115-24-051</t>
  </si>
  <si>
    <t>115-24-052</t>
  </si>
  <si>
    <t>115-24-059</t>
  </si>
  <si>
    <t>115-24-061</t>
  </si>
  <si>
    <t>115-24-065</t>
  </si>
  <si>
    <t>115-24-067</t>
  </si>
  <si>
    <t>115-24-069</t>
  </si>
  <si>
    <t>115-24-071</t>
  </si>
  <si>
    <t>115-24-073</t>
  </si>
  <si>
    <t>115-24-074</t>
  </si>
  <si>
    <t>115-24-077</t>
  </si>
  <si>
    <t>115-24-078</t>
  </si>
  <si>
    <t>115-24-079</t>
  </si>
  <si>
    <t>115-24-080</t>
  </si>
  <si>
    <t>115-24-081</t>
  </si>
  <si>
    <t>115-24-082</t>
  </si>
  <si>
    <t>115-24-085</t>
  </si>
  <si>
    <t>115-24-087</t>
  </si>
  <si>
    <t>115-24-088</t>
  </si>
  <si>
    <t>115-24-089</t>
  </si>
  <si>
    <t>115-24-090</t>
  </si>
  <si>
    <t>115-24-091</t>
  </si>
  <si>
    <t>115-24-092</t>
  </si>
  <si>
    <t>115-24-093</t>
  </si>
  <si>
    <t>115-24-094</t>
  </si>
  <si>
    <t>115-24-095</t>
  </si>
  <si>
    <t>115-24-096</t>
  </si>
  <si>
    <t>115-24-097</t>
  </si>
  <si>
    <t>115-24-098</t>
  </si>
  <si>
    <t>115-24-099</t>
  </si>
  <si>
    <t>1 m grey clay - glacial lake?</t>
  </si>
  <si>
    <r>
      <rPr>
        <b/>
        <vertAlign val="superscript"/>
        <sz val="10"/>
        <rFont val="Calibri"/>
        <family val="2"/>
        <scheme val="minor"/>
      </rPr>
      <t>2</t>
    </r>
    <r>
      <rPr>
        <sz val="10"/>
        <rFont val="Calibri"/>
        <family val="2"/>
        <scheme val="minor"/>
      </rPr>
      <t xml:space="preserve"> Recorded as -9999 when the value is unknown.</t>
    </r>
  </si>
  <si>
    <r>
      <t>Minimum_Quaternary_thickness_m</t>
    </r>
    <r>
      <rPr>
        <b/>
        <vertAlign val="superscript"/>
        <sz val="10"/>
        <color theme="1"/>
        <rFont val="Calibri"/>
        <family val="2"/>
        <scheme val="minor"/>
      </rPr>
      <t>2</t>
    </r>
  </si>
  <si>
    <r>
      <t>Depth_permafrost_m</t>
    </r>
    <r>
      <rPr>
        <b/>
        <vertAlign val="superscript"/>
        <sz val="10"/>
        <color theme="1"/>
        <rFont val="Calibri"/>
        <family val="2"/>
        <scheme val="minor"/>
      </rPr>
      <t>2</t>
    </r>
  </si>
  <si>
    <r>
      <t>Depth_organic_m</t>
    </r>
    <r>
      <rPr>
        <b/>
        <vertAlign val="superscript"/>
        <sz val="10"/>
        <color theme="1"/>
        <rFont val="Calibri"/>
        <family val="2"/>
        <scheme val="minor"/>
      </rPr>
      <t>2</t>
    </r>
  </si>
  <si>
    <r>
      <t>Glaciolacustrine_thickness_m</t>
    </r>
    <r>
      <rPr>
        <b/>
        <vertAlign val="superscript"/>
        <sz val="10"/>
        <color theme="1"/>
        <rFont val="Calibri"/>
        <family val="2"/>
        <scheme val="minor"/>
      </rPr>
      <t>2</t>
    </r>
  </si>
  <si>
    <r>
      <t>Marine_thickness_m</t>
    </r>
    <r>
      <rPr>
        <b/>
        <vertAlign val="superscript"/>
        <sz val="10"/>
        <color theme="1"/>
        <rFont val="Calibri"/>
        <family val="2"/>
        <scheme val="minor"/>
      </rPr>
      <t>2</t>
    </r>
  </si>
  <si>
    <r>
      <t>Sand_perc</t>
    </r>
    <r>
      <rPr>
        <b/>
        <vertAlign val="superscript"/>
        <sz val="10"/>
        <rFont val="Calibri"/>
        <family val="2"/>
        <scheme val="minor"/>
      </rPr>
      <t>2</t>
    </r>
  </si>
  <si>
    <r>
      <t>Silt_perc</t>
    </r>
    <r>
      <rPr>
        <b/>
        <vertAlign val="superscript"/>
        <sz val="10"/>
        <rFont val="Calibri"/>
        <family val="2"/>
        <scheme val="minor"/>
      </rPr>
      <t>2</t>
    </r>
  </si>
  <si>
    <r>
      <t>Clay_perc</t>
    </r>
    <r>
      <rPr>
        <b/>
        <vertAlign val="superscript"/>
        <sz val="10"/>
        <rFont val="Calibri"/>
        <family val="2"/>
        <scheme val="minor"/>
      </rPr>
      <t>2</t>
    </r>
  </si>
  <si>
    <r>
      <t>Texture</t>
    </r>
    <r>
      <rPr>
        <b/>
        <vertAlign val="superscript"/>
        <sz val="10"/>
        <rFont val="Calibri"/>
        <family val="2"/>
        <scheme val="minor"/>
      </rPr>
      <t>3</t>
    </r>
  </si>
  <si>
    <r>
      <rPr>
        <b/>
        <vertAlign val="superscript"/>
        <sz val="10"/>
        <rFont val="Calibri"/>
        <family val="2"/>
        <scheme val="minor"/>
      </rPr>
      <t>2</t>
    </r>
    <r>
      <rPr>
        <sz val="10"/>
        <rFont val="Calibri"/>
        <family val="2"/>
        <scheme val="minor"/>
      </rPr>
      <t xml:space="preserve"> Recorded as -9999 when the data is missing.</t>
    </r>
  </si>
  <si>
    <r>
      <rPr>
        <vertAlign val="superscript"/>
        <sz val="10"/>
        <rFont val="Calibri"/>
        <family val="2"/>
        <scheme val="minor"/>
      </rPr>
      <t>3</t>
    </r>
    <r>
      <rPr>
        <sz val="10"/>
        <rFont val="Calibri"/>
        <family val="2"/>
        <scheme val="minor"/>
      </rPr>
      <t xml:space="preserve"> Texture is described from smallest concentration to largest concentration; significant only if &gt;15%.</t>
    </r>
  </si>
  <si>
    <t xml:space="preserve">    </t>
  </si>
  <si>
    <t>Till geochemistry in between the North Knife River and the Seal River, and in the Gross Lake area, far northeastern Manitoba (parts of NTS 54L10–15, 54M5, 6, 12)</t>
  </si>
  <si>
    <t>Data Repository Item DRI2025030</t>
  </si>
  <si>
    <r>
      <t xml:space="preserve">Gauthier, M. S. and Bergen, S. 2024: Quaternary site data, till composition and ice-flow indicators between the North Knife River and the Seal River, and in the Gross Lake area, far northeastern Manitoba (parts of NTS 54L10–15, 54M5, 6, 12); </t>
    </r>
    <r>
      <rPr>
        <i/>
        <sz val="11"/>
        <rFont val="Calibri"/>
        <family val="2"/>
        <scheme val="minor"/>
      </rPr>
      <t>in</t>
    </r>
    <r>
      <rPr>
        <sz val="11"/>
        <rFont val="Calibri"/>
        <family val="2"/>
        <scheme val="minor"/>
      </rPr>
      <t xml:space="preserve"> Report of Activities 2024,  Manitoba Economic Development Investment, Trade and Natural Resources Manitoba Geological Survey, p. 209–218.</t>
    </r>
  </si>
  <si>
    <t xml:space="preserve">Gauthier, M.S. 2025: Till geochemistry in between the North Knife River and the Seal River, and in the Gross Lake area, far northeastern Manitoba (parts of NTS 54L10–15, 54M5, 6, 12); Manitoba Business, Mining, Trade and Job Creation, Manitoba Geological Survey, Data Repository Item DRI2025030, Microsoft® Excel® file. </t>
  </si>
  <si>
    <t>DRI2025030</t>
  </si>
  <si>
    <t>Spagnum moss, shrub birch, cloudberries, caribou lichen, blueberry</t>
  </si>
  <si>
    <t xml:space="preserve">Grass, sphagnum, shrub birch, </t>
  </si>
  <si>
    <t>Grass, shrub birch, caribou lichen</t>
  </si>
  <si>
    <t>Open, caribou lichen, shrub birch, willow</t>
  </si>
  <si>
    <t>Lichen, shrub birch, willow, blueberry, butterwort</t>
  </si>
  <si>
    <t>Lichen, shrub birch, willow, blueberry, cranberry</t>
  </si>
  <si>
    <t>Tamarack, spruce, shrub birch, caribou lichen</t>
  </si>
  <si>
    <r>
      <t>Spagnum moss, shrub birch, juniper, blueberry</t>
    </r>
    <r>
      <rPr>
        <sz val="10"/>
        <rFont val="Calibri"/>
        <family val="2"/>
      </rPr>
      <t xml:space="preserve">, </t>
    </r>
    <r>
      <rPr>
        <sz val="10"/>
        <color theme="1"/>
        <rFont val="Calibri"/>
        <family val="2"/>
      </rPr>
      <t>caribou lichen</t>
    </r>
  </si>
  <si>
    <t>Lichen, moss, willow, shrub birch</t>
  </si>
  <si>
    <t>0.5+ m sandy gravel, poorly-sorted, 40-60 % clasts, medium pebble-size dominant, subangular to subrounded, matrix supported, massive, no fossils observed.</t>
  </si>
  <si>
    <t>1.4 m gravelley coarse-grained sand with 20-40% pebbles | 1.2 m sandy pebble gravel with 40-70% pebbles.</t>
  </si>
  <si>
    <t>0.3 m vegetation (thicker around) | 1 m light gray to light gray-brown sandy silt diamict with 20% pebbles. Gets denser and less sorted with depth. Try to get sample around here later.</t>
  </si>
  <si>
    <t>Auger 0.4 m organic over 0.2 m gleyed grey sandy silt with 15-20% clasts over frozen.</t>
  </si>
  <si>
    <t>Auger 0.25 m organic | 0.55 m medium-grained sand with 0-5% granules, matrix-supported, well-sorted</t>
  </si>
  <si>
    <t>Moose, 0.4 m tan, brown, black silty fine-grained sand, horizontally bedded with some organic soil | 2.5 m tan silty medium-grained sand, sub horizontal bedding, some textural, some organic rich lenses | 2 m colluvium to river.</t>
  </si>
  <si>
    <t>0.6 m organic | 0.1+ m gravelley sand; frozen at 0.7 m.</t>
  </si>
  <si>
    <t>Auger 1.3 m organic | diamict.</t>
  </si>
  <si>
    <t>1.3 m organic | 0.3 m silty fine-grained sand.</t>
  </si>
  <si>
    <t>Den with photo, in 0.5 m sand on edge of outcrop. Outcrop 1 m high. 10 m out have 0.6 m organic over sand. Thicker away from outcrop. Outcrops have rough weathered surfaces.</t>
  </si>
  <si>
    <t>Till! Boulderfields along north side of feature. Dug in vegetated mudboil. 0.4 m organic | 0.5 m grey brown, matrix-supported, massive silty sandy diamict with 10% clasts that are large boulder-sized to granule and subangular to subrounded.</t>
  </si>
  <si>
    <t>0.6+ m of organics.</t>
  </si>
  <si>
    <t>0.3 m organic | 0.6+ m coarse-grained sand; thickness of organics increases away from lake.</t>
  </si>
  <si>
    <t>1.3 m organic | 0.1 m silty sandy diamict | frozen.</t>
  </si>
  <si>
    <t>Dug 0.4+ m red brown coarse-grained sandy gravel with 80% clasts that are large pebble-sized to granule and angular to subrounded, clast-supported, massive. Clasts include granite, metasedimentary, and one oolitic jasper, one carb. 50% boulders at surface. Some spots have sand instead of gravel.</t>
  </si>
  <si>
    <t>Vegetation covered 100% boulders at suface; at least 1 m medium-grained sand with 90% clasts that are large boulder-sized and subangular to subrounded, clast-supported.</t>
  </si>
  <si>
    <t>Low lying granitic gneiss outcrops, with little to no sediment cover. Gravel infills bedrock lows.</t>
  </si>
  <si>
    <t>Section exposes 0.6 m peat | 0.2 m fluvial overbank fines | 0.8 m sand | 3 m diamict | 0.8 m colluvium | limestone bedrock.</t>
  </si>
  <si>
    <t>Section exposes 0.5 m organic | 0.1 m organic-rich silt | ~4.85 m sand with gravel beds, sparsley fossiliferous | diamict at base of river.</t>
  </si>
  <si>
    <t>Vegetated floor, possible 100% boulders up to 2.5 m diameter. Dug in spot of sediment upwelling. 0.3 m orange brown coarse to medium-grained sandy gravel with 80% clasts that are small boulder-sized to granule and angular to subrounded, clast-supported, massive.</t>
  </si>
  <si>
    <t>1+ m organic.</t>
  </si>
  <si>
    <t>Several outcrops nearby from air. Most completely frost shattered. Walked up over boulderfield to a smoother caibou lichen covered area with 70% boulders at surface, up to 3 m. Dug where a few other lithologies were visible. 0.6 m gravel with 90% clasts that are large boulder-sized to granule and angular to subrounded, clast-supported, massive. Gravel has trace carbonate.</t>
  </si>
  <si>
    <t>1 m organic | 0.2 m silty fine-grained sand.</t>
  </si>
  <si>
    <t>0.8 m organic | 0.2+ m fine to medium-grained sand.</t>
  </si>
  <si>
    <t>0.8 m organic | 0.4 m very fine-grained sandy silt to silty sand.</t>
  </si>
  <si>
    <t>1.4+ m organic.</t>
  </si>
  <si>
    <t>0.7 m medium-grained sand | R; Outcrop 2m away.</t>
  </si>
  <si>
    <t>Boulder to cobble mantled hill; dug 0.3+ m fine to coarse-grained sandy gravel with 80% clasts, clast-supported.</t>
  </si>
  <si>
    <t>0.3+ m organic, frozen.</t>
  </si>
  <si>
    <t>Section exposes 0.8 m organic | 0.8 m silty fine sand, laminated, well-sorted, grey to dark grey to red-brown, nonfossiferous | 1.5 m medium sand, massive, well-sorted with sparse shells | 0.7 m gravel - medium-grained sand matrix with 80% granule to small pebble-sized clasts and abundant shells - Hiatella, Chamys, Mytilus, Serripes, Mya | 0.2 m medium sand, massive, well-sorted | 0.5 m horizontal beds of fine sand to very fine sand, minor shells | 2 m silt, nonfossiliferous | 0.2 m silt with 5% small to medium pebbles and shells | 0.5 m clayey silt to silty clay with sparse shells (sampled) | 4 m colluvium.</t>
  </si>
  <si>
    <t>0.8 m organic | 0.3 m silty very fine-grained sand with 0.5% clasts, matrix-supported, massive.</t>
  </si>
  <si>
    <t>0.15 m | 0.85 m silty very fine-grained sand with 0.5% clasts | 0.2 m coarse-grained sand with some clasts - but auger isn't retrieving material.</t>
  </si>
  <si>
    <t>One of several lichen covered white granite outcrops with rough surfaces; organics infill the lows.</t>
  </si>
  <si>
    <t>0.7 m organic | 0.1 m silty very fine-grained sand.</t>
  </si>
  <si>
    <t>1.3 m organic | 0.15 m silty fine-grained sand | 0.05 m fine to medium-grained sand.</t>
  </si>
  <si>
    <t>Boulderfields, 0.8 m average, A-SR . Dug in 2x1 m mudboil; few around. 0.4 m grey brown silty sandy diamict with 10% clasts that are medium boulder-sized to granule and angular to subrounded, matrix-supported, massive.</t>
  </si>
  <si>
    <t>Frost shattered outcrop.</t>
  </si>
  <si>
    <t>Rock outcrop at shore. 0.3 m organic | 0.2+ m coarse-grained sand, auger refusal due to water.</t>
  </si>
  <si>
    <t>0.8+ m organic | frozen.</t>
  </si>
  <si>
    <t>Low-lying granite.</t>
  </si>
  <si>
    <t>Lakeshore has 0.3 m organic over boulders and cobbles, till-derived.</t>
  </si>
  <si>
    <t>0.8+ m organic; frozen.</t>
  </si>
  <si>
    <t>0.7+ m organic | frozen.</t>
  </si>
  <si>
    <t>80% boulders at surface, subangular to subrounded, one perched, up to 1 m. Dug in vegetated spot: 0.4+ m brown silty sandy diamict with 10-15% clasts that are large boulder-sized to granule and angular to subrounded, matrix-supported, massive; 1 hard red arenite (Dubawnt).</t>
  </si>
  <si>
    <t>0.7+ m organics; frozen average around 0.6 m depth.</t>
  </si>
  <si>
    <t>0.4 m organic | 0.4 m coarse-grained sand, moderately-sorted; frozen.</t>
  </si>
  <si>
    <t>Diamict, possibly glaciomarine</t>
  </si>
  <si>
    <t>Silty sand</t>
  </si>
  <si>
    <t>Clayey silty sand</t>
  </si>
  <si>
    <t>Clayey sandy silt</t>
  </si>
  <si>
    <t>Sandy silty clay</t>
  </si>
  <si>
    <t>Patchy sorting, clay skins. Wet soup from around boulders</t>
  </si>
  <si>
    <t>Couldn't quite tell in field if F01 is different than F02. F02 is definitately denser</t>
  </si>
  <si>
    <t>Washed diamict to sandy gravel from base of hole under water and near permafrost</t>
  </si>
  <si>
    <t>Sampled with auger from small patch of sediment underwater; boulders all around</t>
  </si>
  <si>
    <t>Wet soup sample, mostly B horizon gleyed grey to brown oxidized</t>
  </si>
  <si>
    <t>Very small amount of sediment surounded by rock</t>
  </si>
  <si>
    <t>Geochem with trowel at base</t>
  </si>
  <si>
    <t>Geochem from C at base</t>
  </si>
  <si>
    <t>Numerous frost-shattered metaseds</t>
  </si>
  <si>
    <t>Washed till, fines increase with depth</t>
  </si>
  <si>
    <t>Not enough fines to be a till</t>
  </si>
  <si>
    <t>Likely till but may be mixed with marine sediments as shells found on mudboil</t>
  </si>
  <si>
    <t>Diamict to gravelley sand</t>
  </si>
  <si>
    <t>OREAS 922 (Aqua Regia) Meas</t>
  </si>
  <si>
    <t>OREAS 922 (Aqua Regia) Cert</t>
  </si>
  <si>
    <t>Open, spagnum, grass, cotton grass, shrub birch and tamarack. There are a few spruce off the side, but none near us.</t>
  </si>
  <si>
    <t>Tamarack, spruce, shrub birch, lichen</t>
  </si>
  <si>
    <t>Tamarack</t>
  </si>
  <si>
    <t>Open caribou lichen, tamarack, shrub birch, black and white spruce</t>
  </si>
  <si>
    <t>Open black spruce and tamarack, caribou lichen, shrub birch</t>
  </si>
  <si>
    <t>Open tamarack, black spruce, shrub birch, caribou lichen</t>
  </si>
  <si>
    <t>Open caribou lichen, tamarack, shrub birch, willow</t>
  </si>
  <si>
    <t>Open tamarack and spruce with willow, shrub birch, caribou lichen</t>
  </si>
  <si>
    <t>Open tamarack with caribou lichen, and shrub birch</t>
  </si>
  <si>
    <t>Open spruce and tamarack with caribou lichen and shrub birch</t>
  </si>
  <si>
    <t>Open tamarack, willow, shrub birch and caribou lichen</t>
  </si>
  <si>
    <t>Open with low shrub birch, willow, tamarack and lichen</t>
  </si>
  <si>
    <r>
      <t>Al</t>
    </r>
    <r>
      <rPr>
        <vertAlign val="subscript"/>
        <sz val="10"/>
        <rFont val="Calibri"/>
        <family val="2"/>
        <scheme val="minor"/>
      </rPr>
      <t>2</t>
    </r>
    <r>
      <rPr>
        <sz val="10"/>
        <rFont val="Calibri"/>
        <family val="2"/>
        <scheme val="minor"/>
      </rPr>
      <t>O</t>
    </r>
    <r>
      <rPr>
        <vertAlign val="subscript"/>
        <sz val="10"/>
        <rFont val="Calibri"/>
        <family val="2"/>
        <scheme val="minor"/>
      </rPr>
      <t>3</t>
    </r>
  </si>
  <si>
    <r>
      <t>Fe</t>
    </r>
    <r>
      <rPr>
        <vertAlign val="subscript"/>
        <sz val="10"/>
        <rFont val="Calibri"/>
        <family val="2"/>
        <scheme val="minor"/>
      </rPr>
      <t>2</t>
    </r>
    <r>
      <rPr>
        <sz val="10"/>
        <rFont val="Calibri"/>
        <family val="2"/>
        <scheme val="minor"/>
      </rPr>
      <t>O</t>
    </r>
    <r>
      <rPr>
        <vertAlign val="subscript"/>
        <sz val="10"/>
        <rFont val="Calibri"/>
        <family val="2"/>
        <scheme val="minor"/>
      </rPr>
      <t>3</t>
    </r>
  </si>
  <si>
    <r>
      <t>K</t>
    </r>
    <r>
      <rPr>
        <vertAlign val="subscript"/>
        <sz val="10"/>
        <rFont val="Calibri"/>
        <family val="2"/>
        <scheme val="minor"/>
      </rPr>
      <t>2</t>
    </r>
    <r>
      <rPr>
        <sz val="10"/>
        <rFont val="Calibri"/>
        <family val="2"/>
        <scheme val="minor"/>
      </rPr>
      <t>O</t>
    </r>
  </si>
  <si>
    <r>
      <t>Na</t>
    </r>
    <r>
      <rPr>
        <vertAlign val="subscript"/>
        <sz val="10"/>
        <rFont val="Calibri"/>
        <family val="2"/>
        <scheme val="minor"/>
      </rPr>
      <t>2</t>
    </r>
    <r>
      <rPr>
        <sz val="10"/>
        <rFont val="Calibri"/>
        <family val="2"/>
        <scheme val="minor"/>
      </rPr>
      <t>O</t>
    </r>
  </si>
  <si>
    <r>
      <t>P</t>
    </r>
    <r>
      <rPr>
        <vertAlign val="subscript"/>
        <sz val="10"/>
        <rFont val="Calibri"/>
        <family val="2"/>
        <scheme val="minor"/>
      </rPr>
      <t>2</t>
    </r>
    <r>
      <rPr>
        <sz val="10"/>
        <rFont val="Calibri"/>
        <family val="2"/>
        <scheme val="minor"/>
      </rPr>
      <t>O</t>
    </r>
    <r>
      <rPr>
        <vertAlign val="subscript"/>
        <sz val="10"/>
        <rFont val="Calibri"/>
        <family val="2"/>
        <scheme val="minor"/>
      </rPr>
      <t>5</t>
    </r>
  </si>
  <si>
    <r>
      <t>SiO</t>
    </r>
    <r>
      <rPr>
        <vertAlign val="subscript"/>
        <sz val="10"/>
        <rFont val="Calibri"/>
        <family val="2"/>
        <scheme val="minor"/>
      </rPr>
      <t>2</t>
    </r>
  </si>
  <si>
    <r>
      <t>TiO</t>
    </r>
    <r>
      <rPr>
        <vertAlign val="subscript"/>
        <sz val="10"/>
        <rFont val="Calibri"/>
        <family val="2"/>
        <scheme val="minor"/>
      </rPr>
      <t>2</t>
    </r>
  </si>
  <si>
    <t>0.5+ m gravel, 80% clasts, clast-supported, 1 rare shell fragment, 80–90% carbonate.</t>
  </si>
  <si>
    <t>0.9 m tan medium to coarse-grained sand, massive, with 20–30% pebbles that are subangular to rounded | 0.9 beige coarse-grained sandy gravel (&gt;50% clasts), Massive to subhorizontal bedding defined by textural changes and clast imbrication, with 40–60% pebbles that are subrounded to subrounded; all clasts are 80–90% carbonate, 1 pitz fm.</t>
  </si>
  <si>
    <t xml:space="preserve">2 m gravel with 40–60% pebbles at inactive pit; 80–90% carbonate, few pitz fm, no obvious shell fragments; path just south exposes gravelley sand wth 20–30% clasts on both sides of ridge. </t>
  </si>
  <si>
    <t>Inactive quarry, 2.4+ m brown coarse-grained sandy gravel, subhorizontal textural bedding, with 40–60% pebbles; sparse fossiliferous clam, one small gastropod, 1 weathered hiatella.</t>
  </si>
  <si>
    <t>Inactive pit exposes 0.5 m gravelley sand with 20-40% pebbles that are subangular to rounded, 70–80% carbonate | 1 m sandy gravel with 40–60% pebbles that are subangular to rounded; three different shell fragment species collected in the upper part of the deposit that has more sand ~0.3 m depth.</t>
  </si>
  <si>
    <t>Auger lakeshore, about 0.3 m organic | large pebble-sized lag over 0.7+ m gleyed wet grey sandy silt diamict with 15–25% clasts.</t>
  </si>
  <si>
    <t>Dug/auger 0.1 m clayey sandy sily diamict over 0.1 to 0.3 m orange brown fine to coarse-grained sandy gravel, massive, with 40–60% pebbles that are angular to subrounded |  0.7+m grey brown silty clay diamict with 15–25% clasts that are 80–90% carbonate. Auger refusal at 0.7–0.9 m depth in 2 spots. See the Dredge definition of unit 6a for interpetation options.</t>
  </si>
  <si>
    <t>Auger in wet hole. 1 m organic | 0.25 m gleyed grey matrix-supported clayey sandy silt diamict, very poorly-sorted, with 15–20% granule to small boulder-sized clasts that are subrounded. Too wet to get diamict sample.</t>
  </si>
  <si>
    <t>Section exposes 0.4 m sand with organic beds | 0.7 m sand with 15–20% clasts | 1.2 m fossiliferous sand | 0.5 m fossiliferous gravelly sand | 0.6 m silt | 1.7 m diamict | 0.2 m sand with 5% clasts | 0.3 m sand with 15–20% clasts | 0.3+ m diamict | 7 m colluvium down to river.</t>
  </si>
  <si>
    <t>Inactive mud boils. 1–3 meters wide. Dug 1 m Yellow-brown matrix-supported silty sandy diamict, very poorly-sorted with 5–10% granule to small cobble-sized clasts that are angular to subrounded</t>
  </si>
  <si>
    <t>Random area of mud boils in the middle of organics; The boil we sampled was 3x4 meters; Dug ~1 m grey brown matrix-supported sandy silty diamict, moderately-sorted with 1–3%  granule to small boulder-sized clasts that are angular to subrounded; Auger has about 0.5 m mixed diamct/silt and brown organic near base. Not till - marine.</t>
  </si>
  <si>
    <t>Auger in hole; Organic 0.8–1.1m thick | 0.05 m frozen coarse-grained sand, poorly-sorted.</t>
  </si>
  <si>
    <t>Lake has lots of angular boulders sticking out. Monolithic fellsic pegmatite. Auger 0.4 m organic over rock. just inland frozen organic at 0.4 m. Peat plateu</t>
  </si>
  <si>
    <t>0.6 m organic | 0.3 m coarse-grained sand with 3–5% clasts, matrix-supported, moderately-sorted | R.</t>
  </si>
  <si>
    <t>0.4–0.8 frozen organics.</t>
  </si>
  <si>
    <t>One lonely inactive mudboil at edge of peat plateau; clasts at surface are 30% carbonate with 2 Pitz; angular monolithic boulderfield in trees nearby. Dug 0.3 m grey-brown clayey silt with 0–3% clasts and one shell fragment, matrix-supported, moderately-sorted | 0.1 m grey clayey silt with 5–20% clasts that are granule to medium pebble-sized, matrix-supported, moderately-sorted | 0.4 m brown to grey gravelley sandy silt with 10–20% clasts that are granule to large pebble-sized, matrix-supported, very poorly-sorted.</t>
  </si>
  <si>
    <t>Rare mudboil, 2x2 m, surface has 30% carbonate. Peat plateau around. 0.3 m organic | 1.2 m grey brown silty clayey diamict with 3–5% clasts that are granule to small cobble-sized, matrix-supported, very poorly-sorted</t>
  </si>
  <si>
    <t>Organic variable 0.15–0.5 m | 0.6 m medium to coarse-grained sand.</t>
  </si>
  <si>
    <t>0.2 m organic | 0.2 m orange brown coarse-grained sand with 1–3% clasts that are large pebble-sized to granule, matrix-supported | 0.1+ m gravel, Auger refusal.</t>
  </si>
  <si>
    <t>Low lying outcrop, lichen covered, dug in sediment between swales. Dug 0.25 m grey brown, matrix-supported, massive silty sandy diamict with 15–20% clasts that are large pebble-sized to granule and subangular to subrounded | 0.15 m brown silty coarse-grained sand. with 30% clasts (granule to small pebble-sized) and a 3-cm wide organic lens | R. Just off rock organic over diamict (marine). Granitoid to gneissic + possible metased.</t>
  </si>
  <si>
    <r>
      <t xml:space="preserve">Mostly granitiod outcrop. In one spot, dug 0.35 m dark brown coarse-grained sand with 10–20% clasts that are medium cobble-sized to granule and subangular to subrounded, matrix-supported | </t>
    </r>
    <r>
      <rPr>
        <sz val="10"/>
        <rFont val="Calibri"/>
        <family val="2"/>
      </rPr>
      <t>R.</t>
    </r>
  </si>
  <si>
    <t>Frozen anywhere from 0.4–0.8. angular and monolithic boulders in lake and boulderfields.</t>
  </si>
  <si>
    <t>0.3 m light brown silty sand diamict, massive, matrix-supported, with 25–30% clasts that are small boulder-sized to granule and angular to subangular; All boulders at surface are monolithic, unsure if till dervived.</t>
  </si>
  <si>
    <t>Crest of ribbed moraine. Boulder mantled so wave washed, down to 0.3 m. Some stoss sides from air are thick boulders with no sediment. 3 m high ridge made of yellow brown, massive, matrix-supported silty sand diamict with 20–30% clasts that are medium boulder-sized to granule and angular to subangular.</t>
  </si>
  <si>
    <t>Till high, boulderfield on edge, 50% boulders at surface up to 2 m diameter; 2 m high ridge made of yellow brown, massive, matrix-supported sandy diamict with 15–20% clasts that are large boulder-sized to granule and angular to subrounded. Not much evidence of washing here.</t>
  </si>
  <si>
    <t>Large landform, with some beaches, few small boulderfields within. 1+ m tan coarse-grained sand with 30–50% clasts that are small cobble-sized to granule and subangular to subrounded, matrix-supported, massive.</t>
  </si>
  <si>
    <t>Low-lying granitic outcrops, covered by 0–0.5 m organics with some sand in lows (~0.15 m brown medium-grained sand with 0–3% clasts that are small pebble-sized to granule, matrix-supported).</t>
  </si>
  <si>
    <t>0.5 m organic | 0.15 m dark brown (organic-rich) medium-grained sand with 1–3% clasts, matrix-supported | Rocks. To north organic veneer over boulderfield, uncertain genesis. To south organic thickness increases, permafrost close to surface.</t>
  </si>
  <si>
    <t>Intact rock (pink granite) in process of frost shattering. Off of rock there is organics over (likely) sand with permafrost around 0.5 m.</t>
  </si>
  <si>
    <t>100% boulders to cobbles at surface, angular to subangular. Dug area with bit sediment visible. 0.2m depth of washing. 2 m high ridge; dug massive, matrix-supported silty sandy diamict with 15–25% clasts that are small boulder-sized to granule and angular to subrounded.</t>
  </si>
  <si>
    <t>0.5 m brown coarse to medium-grained sand with 5–10% clasts that are large pebble-sized to granule and subangular to subrounded, matrix-supported, massive | 0.5 m grey brown, matrix-supported, massive silty sandy diamict with 10–20% clasts that are small boulder-sized to granule and subangular to subrounded</t>
  </si>
  <si>
    <t>40% cobbles to boulders at surface. One carbonate pebble (4cm) in bottom of hole! 0.5 m orange brown fine to coarse-grained sand with 15–25% clasts that are medium cobble-sized to granule and subangular to subrounded, matrix-supported, massive | 0.4+ m tan, matrix-supported, massive silty sandy diamict with 25–35% clasts that are small boulder-sized  to granule and angular to subrounded.</t>
  </si>
  <si>
    <t>100% boulders at surface up to 1 m diameter, washed to 0.2 m depth. Boulder field at base had 2 m angular blocks. 2 m beige, matrix-supported, massive silty sandy diamict with 25–35% clasts that are large boulder-sized to granule and angular to subangular.</t>
  </si>
  <si>
    <r>
      <t>1 m high ridge which consists of partially vegetated boulders- angular to subrounded, seems monolithic but lichen makes that hard to tell. No sediment observed in highs or lows - except for 1 very small spot where there was 0.1 m beige matrix-supported, massive silty sandy diamict with 15–20% clasts |</t>
    </r>
    <r>
      <rPr>
        <sz val="10"/>
        <color rgb="FFFF0000"/>
        <rFont val="Calibri"/>
        <family val="2"/>
      </rPr>
      <t xml:space="preserve"> </t>
    </r>
    <r>
      <rPr>
        <sz val="10"/>
        <rFont val="Calibri"/>
        <family val="2"/>
      </rPr>
      <t>R.</t>
    </r>
  </si>
  <si>
    <t>Auger 0.2–0.5 m organic over 0.2 m grey brown, matrix-supported, massive sandy silty clay with 1–5% clasts | boulders.  At pond there is 1.2 m organic over rocks (presumably till-derived).</t>
  </si>
  <si>
    <t xml:space="preserve">90% boulders at surface. 0.6+ m beige, massive, matrix-supported silty sandy diamict with 15–20% clasts that are small boulder-sized  to granule and angular to subrounded. Thicker organic upslope over boulder lag. </t>
  </si>
  <si>
    <t>Thicker vegetation masking what is likely a boulder-mantled surface. Upper 0.3 m has many small boulders. Fines increase with depth. Boulderfields in low. 0.3 m orange brown very fine to coarse-grained sand with 70% clasts that are large boulder-sized to granule and angular to subangular, clast-supported, massive | 0.3 m beige, matrix-supported, massive silty sandy diamict with 15–20% clasts that are small boulder-sized to granule and angular to subrounded.</t>
  </si>
  <si>
    <t>100% boulders at surface, up to 1.5 m diameter. South side has at least 1 m thick boulder armour, as does low areas. 0.25 m orange brown coarse to medium-grained sandy gravel with 40–60% clasts that are large boulder-sized to granule and angular to rounded, matrix-supported, massive | 3 m matrix-supported, massive silty sandy diamict with 15–20% clasts that are large boulder-sized to granule and angular to subrounded.</t>
  </si>
  <si>
    <t>Edge of area that has about 50% boulders sticking out of organics. 0.2 m organic | 0.4 m dark bown silty coarse-grained sand with 3–5% clasts that are medium pebble-sized to granule and subangular to subrounded, matrix-supported | 0.4 m gray brown, matrix-supported, massive silty sandy diamict with 5–10% clasts that are large boulder-sized to granule and subangular to subrounded.</t>
  </si>
  <si>
    <t xml:space="preserve">Lake with 60% angular, monolithic, granitic to gneissic boulders at surface. 1.3 m organic  (variable)| 0.8 m grey coarse to medium-grained sand with 1–3% clasts that are small cobble-sized to granule and angular to subrounded, matrix-supported; 1–3% carbonate clasts. </t>
  </si>
  <si>
    <t>0.2 m organic | 0.1 m coarse-grained sand with 40–60% clasts that are small boulder-sized  to granule and subangular to subrounded, matrix-supported | 0.5 m brown medium-grained sand with 30–40% clasts that are medium cobble-sized to granule and subangular to subrounded, matrix-supported, massive | 0.2 m brown, matrix-supported, massive sandy diamict  to sandy gravel, with 30–40% clasts that are small cobble-sized to granule and angular to subrounded.</t>
  </si>
  <si>
    <t>Stream from last site to here is all frost shattered shallow rock. Organics are up to and over shattered bedrock.</t>
  </si>
  <si>
    <t>100% boulders at surface up to 1 m diameter, most subangular to subrounded; 0.5+ m red brown fine to coarse-grained sand with 80% clasts that are small boulder-sized  to granule and angular to subrounded, clast-supported, massive (marine gravel derived from till) 1 carbonate 0.5 cm long.</t>
  </si>
  <si>
    <t>Lake with 100% monolithic, angular to subangular, gneissic boulders at this shore; 0.6 m organic | 0.2 m brown medium-grained sand with 5–15% clasts that are large pebble-sized to granule and angular to subrounded, matrix-supported; 1–3% carbonate, non fossliferous.</t>
  </si>
  <si>
    <t>0.5 m organic | 0.7 m boulders derived from till | 0.2 m grey, massive, matrix-supported silty diamict with 10–15% clasts.</t>
  </si>
  <si>
    <t>100% boulders at surface up to 1 m diameter; dug into rare sediment upwelling amongst boulders. 0.3 m orange brown fine to medium-grained sand with 40–60% clasts that are medium boulder-sized to granule and angular to subrounded, clast-supported, massive | 0.2 m beige silty fine-grained sand with 5–15% clasts that are small pebble-sized to granule and angular to subrounded, matrix-supported, massive | 0.3 m beige, matrix-supported, massive silty sandy diamict with 15–20% clasts that are large boulder-sized to granule and angular to subrounded. East side of feature has 2 m high that is completely boulders derived from till.</t>
  </si>
  <si>
    <t>Dug into side-slope of 3-m high feature: 0.7+ m coarse to fine-grained sand with 25–35% clasts that are large boulder-sized to granule and angular to subrounded, matrix-supported (marine dervied from till). At the top, the surface is 100% boulders up to 2m in diameter - could not dig through.</t>
  </si>
  <si>
    <t>0.6 m organic | 0.9 m grey-brown clayey silt with 1–3% clasts that are small cobble-sized to granule and angular to subrounded, matrix-supported, mixed lithologies.</t>
  </si>
  <si>
    <t>Vegetated mudboil, 0.3 m wide. Boulderfields in most places. 0.1 m organic | 0.5 m grey brown, matrix-supported, massive sandy silty diamict with 10–15% clasts that are large boulder-sized to granule and angular to subrounded.</t>
  </si>
  <si>
    <t>0.7 m organic | 0.5 m brown silty fine-grained sand with 0–3% clasts that are small pebble-sized to granule; rare shell fragments in the silty fine sand, but none large enough to date.</t>
  </si>
  <si>
    <t>0.3 m organic | 0.5+ m grey silty fine-grained sand with 5–20% granule to pebble-sized clasts that are matrix-supported.</t>
  </si>
  <si>
    <t>0.3 m organic | 0.15 m fine-grained sand with 5% clasts that are small pebble-sized to granule | 3.25 m medium to fine-grained sand | 2 m coarse to medium-grained sandy gravel with 40–60% clasts that are medium cobble-sized to granule and subangular to subrounded, matrix-supported, massive | 1.5 m of colluvium then phyllitic bedrock. The bedrock dips 65 to 165.</t>
  </si>
  <si>
    <t>Upwelling of sediment in lake exposes 0.5 m silty fine-grained sand with 0–1% clasts gradual change to 0.3 m very fine-grained sandy silt gradual change to 0.5 m silty clay. There are rocks at surface - unsure what depth the are from.</t>
  </si>
  <si>
    <t>Fluvial/lacustrine mess: 0.4 m silty medium-grained sand with 1–5% clasts that are small cobble-sized to granule and subangular to subrounded, matrix-supported | 0.4 m grey-brown massive, matrix-supported, sandy silty diamict with 10–15% clasts that are large pebble-sized to granule and angular to subangular | 1 cm thick buried peat layer that dips down (from 0.5 to 0.8 m depth) | 0.5 m grey, massive, matrix-supported, silty sandy diamict with 8–10% clasts and random small black patches that include a few black pieces of grass.</t>
  </si>
  <si>
    <t>1 m coarse to medium-grained sand with 1–5% clasts, matrix-supported.</t>
  </si>
  <si>
    <t>Section exposes 0.2 m fossiliferous gravel | 2 m slump | 2.5 m sand and silt beds | 0.7 m clayey silt with 1–5% clasts | 5+ m of till (2 beds) | 3.5 m colluvium.</t>
  </si>
  <si>
    <t>0.8 m organic | 0.15 m coarse to medium-grained sand with 5–15% clasts that are small pebble-sized to granule and subangular to subrounded, matrix-supported, massive | auger refusual due to rocks. Creek is full of granitic boulders (at least 30 cm deep).</t>
  </si>
  <si>
    <t>0.6 m organic | 0.4 m medium to coarse-grained sand with 15–20% clasts that are small pebble-sized to granule, poorly-sorted.</t>
  </si>
  <si>
    <t>At edge of fen and bog. Few small rocks along one shore of lake. 0.8 m organic | 0.5 m gleyed, matrix-supported, massive silty sandy diamict with 5–10% clasts that are medium pebble-sized to granule and angular to subrounded.</t>
  </si>
  <si>
    <t xml:space="preserve">0.7 m organic | 1 m matrix-supported, massive silty sandy diamict with 10–15% clasts that are medium pebble-sized to granule and subangular to rounded; 0.2 m washed till on top, fines increase with depth. </t>
  </si>
  <si>
    <t>0.9 m organic | 0.1 m coarse to medium-grained sand with 5–7% granules, poorly-sorted.</t>
  </si>
  <si>
    <t>1.2 m organic | 0.2 m grey silty fine-grained sandy diamict with 5–8% clasts that are medium pebble-sized to granule, moderately sorted; difficult to get enough material to tell more.</t>
  </si>
  <si>
    <t>Upper slope ribbed morraine, bedrock at lake to NE. 50% boulders at surface, up to 1 m diameter, SA- SR. 0.8 m orange brown fine to coarse-grained sand with 40–60% clasts that are medium cobble-sized to granule and angular to subrounded, matrix-supported, moderately-sorted, massive grades down into 0.2+ m orange brown sandy diamict with 20–30% clasts that are large boulder-sized to granule and angular to subrounded, matrix-supported, poorly-sorted, massive.</t>
  </si>
  <si>
    <t>85% boulders at surface up to 1.50 m. Subangular to subrounded. Dug where sediment upwelling; 0.5+ m grey brown sand with 10–20% clasts that are large boulder-sized to granule, matrix-supported, massive.</t>
  </si>
  <si>
    <r>
      <t xml:space="preserve">Low lying to flat </t>
    </r>
    <r>
      <rPr>
        <sz val="10"/>
        <rFont val="Calibri"/>
        <family val="2"/>
      </rPr>
      <t>granitoid</t>
    </r>
    <r>
      <rPr>
        <sz val="10"/>
        <color theme="1"/>
        <rFont val="Calibri"/>
        <family val="2"/>
      </rPr>
      <t xml:space="preserve"> outcrop, 10x2 m. weathered and lichen covered. Another 15 m to west.</t>
    </r>
  </si>
  <si>
    <t>90% boulders at surface, up to 1 m diameter. Dug in a sediment upwelling - 0.15 m massive, matrix-supported silty sand diamict with 10–15% clasts that are granule to medium cobble-sized and angular to subrounded.</t>
  </si>
  <si>
    <t>0.1 m organic | 0.2 m sandy gravel, poorly sorted, massive, fossiliferous | 5.5 m beige medium-grained sand with 0–5% clasts that are small boulder-sized to granule and subangular to subrounded, matrix-supported, horizontal bedding defined by small textural changes, no fossils | 2.1 m grey brown medium-grained sandy gravel with 40–60% clasts that are large pebble-sized to granule and subangular to subrounded, matrix-supported, massive with one 15 cm thick medium-grained sand bed; no fossils | +2.2 m colluvium to river.</t>
  </si>
  <si>
    <t>90% boulders at surface; 0.3+ m coarse-grained sand with 40–60% clasts that are large boulder-sized to granule and subangular to subrounded, matrix to clast-supported, poorly-sorted.</t>
  </si>
  <si>
    <t>0.6 m organic | 0.4 m fine to medium-grained sand, well-sorted; auger refusal at 1.</t>
  </si>
  <si>
    <t>80% boulders at surface, organic cover with few sediment upwellings; dug 0.3 m orange brown sandy gravel with 40–60% clasts matrix-supported, poorly-sorted grades down to 0.5+ m orange brown sandy diamict with 20–30% clasts that are large boulder-sized to granule and angular to subrounded, matrix-supported, massive.</t>
  </si>
  <si>
    <t>90% boulders at surface, up to 1.5 m. Landed at only mud boils around. No intact bedrock from air. 0.5+ m beige silty sandy diamict with 10–15% clasts that are large boulder-sized to granule and angular to subrounded, matrix-supported, massive.</t>
  </si>
  <si>
    <t>70% boulders at surface up to 1 m diameter, subangular to subrounded, few vegetated mudboils; 0.5 m grey brown silty sandy diamict with 10–15% clasts that are large boulder-sized to granule and angular to subrounded, matrix-supported, massive.</t>
  </si>
  <si>
    <t>Dug 0.35 diamict over a large boulder or bedrock. Intact bedrock only visible at top of hill but likely here too; silty sand diamict with 10–20% clasts that are large boulder-sized to granule, massive, matrix-supported.</t>
  </si>
  <si>
    <t>Gentle slope, 30% boulders at surface with organic cover, mudboils 1–2 m diameter. 0.4 m beige silty sandy diamict with 10–15% clasts that are large boulder-sized to granule and angular to subrounded, matrix-supported, massive.</t>
  </si>
  <si>
    <t>Edge boulders and cobbles, 80% subangular to subrounded, up to 3 m diameters, scattered mub boils. 0.4+ m beige sandy diamict with 15–20% clasts that are large boulder-sized to granule and angular to subrounded, matrix-supported, massive.</t>
  </si>
  <si>
    <t>60% boulders at surface up to 1 m, scattered vegetated mudboils of gravelley sand to washed till. 0.4+ m beige sandy diamict with 15–20% clasts that are large boulder-sized to granule and angular to subrounded, matrix-supported, massive.</t>
  </si>
  <si>
    <t>70% boulders at surface, scattered mud boils, 0.55 m orange medium to coarse-grained sand with 40–60% clasts that are large boulder-sized to granule and subangular to subrounded, matrix to clast-supported, poorly-sorted.</t>
  </si>
  <si>
    <t>50% boulder at surface, subangular to subrounded, up to 1 m diamter, Dug in isolated vegetated 4x1 m mud boil. Washed above but not here. 0.4+ m grey brown silty sandy diamict with 10–15% clasts that are large boulder-sized to granule and angular to subrounded, matrix-supported, massive.</t>
  </si>
  <si>
    <t>Boulderfield at base of slope with scattered sediment upwelling, lots of washing and beaches around. Some R. 0.3 m orange brown gravelley sand with 20–40% clasts that are medium pebble-sized to granule and angular to subrounded, matrix-supported, very poorly-sorted, massive; grades down into orange brown silty sandy diamict, matrix-supported, massive with 20–25% clasts that are large boulder-sized to granule and angular to subrounded.</t>
  </si>
  <si>
    <t>60% boulders at surface, 0.5 m medium to coarse-grained sand with 40–60% clasts that are small cobble-sized to granule and subangular to subrounded, matrix to clast-supported, poorly-sorted | 0.2 m fine to medium-grained sand with 0–5% clasts, matrix-supported, moderately-sorted.</t>
  </si>
  <si>
    <t>70% boulders at surface, scattered gravel mudboil and one diamict mudboil. Dug 0.4+ m grey brown silty sandy diamict with 10–15% clasts that are large boulder-sized to granule and angular to subrounded, matrix-supported, massive.</t>
  </si>
  <si>
    <t>80% boulder covered ridge, up to 1.5 m diamtere subangular to subrounded. Beach seds at top. Dug in sediment and boulder upwelling. 0.2 m orange brown coarse-grained sandy gravel with 40–60% clasts that are medium boulder-sized to granule and angular to subrounded, matrix to clast-supported, poorly-sorted, massive | 0.2 m grey brown silty sandy diamict with 15–25% clasts that are large boulder-sized to granule and angular to subrounded, matrix-supported, massive.</t>
  </si>
  <si>
    <t>80% boulders at surface up to 3 m diameter. Dug in small sediment upwelling - only one from air. 0.2 m orange brown fine to medium-grained sand with 25–30% clasts that are large pebble-sized to granule and subangular to subrounded, poorly-sorted, massive | 0.3 m grey brown silty sandy diamict with 10–15% clasts that are large boulder-sized to granule and angular to subrounded, matrix-supported, massive.</t>
  </si>
  <si>
    <t>70% boulders at surface up to 3 m diameter. Dug in small sediment upwelling, 0.2 m orange brown coarse to medium-grained sand with 20% clasts that are medium cobble-sized to granule and angular to subrounded, matrix-supported, poorly-sorted, massive | 0.4+ m grey brown sandy diamict with 20–30% clasts that are large boulder-sized to granule and angular to subrounded, matrix-supported, massive.</t>
  </si>
  <si>
    <t>90% boulders at surface, up to 1 m diameter, landed at only mud boils around. 2 Hiatella valves at surface. Dug 0.5+ m grey brown silty sandy diamict with 5–10% clasts that are large boulder-sized to granule and angular to subrounded, matrix-supported, massive.</t>
  </si>
  <si>
    <t>80% boulders at surface up to 1 m, several 3–5 m pelite blocks on NNE side of ridge. Dug in old sediment upwelling: 0.4 m orange brown medium to coarse-grained sand with 20–30% clasts that are small cobble-sized to granule and angular to subrounded, matrix-supported,poorly-sorted, massive that grades into 0.2+ m orange brown sandy diamict with 20-30% clasts that are small cobble-sized to granule and angular to subrounded, matrix-supported, massive</t>
  </si>
  <si>
    <t>80% boulders at surface, subangular to subrounded, up to 3 m diameter, dug in small area of boils; only area from air. 0.4+ m brown silty sandy diamict with 10–15% clasts that are large boulder-sized to granule and subangular to subrounded, matrix-supported, massive.</t>
  </si>
  <si>
    <t>Vegetated mud boil, only area - most around is 90% boulders at surface, subangular to subrounded, up to 2 m diameter. 0.2 m orange brown to beige fine to coarse-grained sand with 20–30% clasts that are small cobble-sized to granule and angular to subrounded, matrix-supported, poorly-sorted, massive | grades down into 0.2+ m grey brown silty sandy diamict with 10–20% clasts that are large boulder-sized to granule and angular to subrounded, matrix-supported, massive.</t>
  </si>
  <si>
    <t>80% boulders at surface, subangular to subrounded, up to 1 m diameter. small patch of mud boils here. Most area boulders only. 0.5+ m brown medium to coarse-grained sand with 60–80% clasts that are large boulder-sized to granule and angular to rounded, matrix to clast-supported, poorly-sorted, massive.</t>
  </si>
  <si>
    <t>40–60% boulders at surface, angular to subrounded, up to 1 m diameter. Dug in vegetated spots. 0.6+ m orange brown to grey brown fine to coarse-grained sand with 40–60% clasts that are medium boulder-sized to granule and angular to subrounded, matrix to clast-supported, poorly-sorted, massive, fines increase with depth but still 50% clasts.</t>
  </si>
  <si>
    <t>80% boulders at surface. 0.4+ m coarse to medium-grained sand with 30–40% clasts that are medium boulder-sized to granule and subangular to subrounded, matrix-supported, poorly-sorted; patchy textural sorting throughout hole.</t>
  </si>
  <si>
    <t>Rough weathered lichen covered surfaces, gneissic granitoid.</t>
  </si>
  <si>
    <t>80% boulders at surface, subangular to subrounded, up to 4 m diameter. Washed till to gravel on top, dug a mud boil a bit lower down beside boulderfields; 0.4+ m grey brown silty sandy diamict with 10–15% clasts that are large boulder-sized to granule and subangular to subrounded, matrix-supported, massive.</t>
  </si>
  <si>
    <t>40% boulders at surface, subangular to subrounded, up to 0.5 m diameter, common mud boils; dug 0.5+ m grey brown silty sandy diamict with 10–15% clasts that are medium boulder-sized to granule and subangular to subrounded, matrix-supported, massive.</t>
  </si>
  <si>
    <t>1x3 m mud boil, 0.4+ m grey brown silty sandy diamict with 10–15% clasts that are large boulder-sized to granule and subangular to subrounded, matrix-supported, massive.</t>
  </si>
  <si>
    <t>Up slope boulders increase; here 60% boulders with 2x2 m mud boils; dug 0.4+ m grey brown silty sandy diamict with 10–15% clasts that are large boulder-sized to granule and angular to subrounded, matrix-supported, massive.</t>
  </si>
  <si>
    <t>Thin organics and some mud boils poking through. Boulders higher up; dug 0.2+ m yellow brown silty sandy diamict with 10–15% clasts that are large boulder-sized to granule and subangular to subrounded, matrix-supported, massive.</t>
  </si>
  <si>
    <t>50% boulders at surface, subangular to subrounded, up to 1 m diameter; 1.2+ m yellow brown silty sand with 5–10% clasts that are large boulder-sized to granule and subangular to subrounded, matrix-supported, moderately-sorted.</t>
  </si>
  <si>
    <t>100% boulders at surface, subangular to subrounded up to 0.5 m diameter. Few mud boils along this slope, most surfaces are rubble. 0.4+ m grey brown silty sandy diamict with 10–15% clasts that are large boulder-sized to granule and angular to subrounded, matrix-supported, massive; one Thelon/Kazan fm.</t>
  </si>
  <si>
    <t>100% angular to subrounded boulders at surface, up to 1m diameter; dug 0.4+ m beige sandy diamict with 10–15% clasts that are large boulder-sized to granule and subangular to subrounded, matrix-supported, massive.</t>
  </si>
  <si>
    <t>Section exposes 0.4 m sand with organic beds | 0.6 m sand with 5–30% clasts |0.45 m crossbedded sand with a peat bed (UOC-26754 1.25 m bgs)  | 0.8 m fossiliferous sand | 0.3+ m fossiliferous gravelly sand</t>
  </si>
  <si>
    <t>1 m organic | 0.2 m grey fine-grained sand, well-sorted | 0.1 m coarse to fine-grained sand with 5% granules, moderately-sorted; can't get deeper due to the length of the auger. No rocks in lake or on shore.</t>
  </si>
  <si>
    <t>1 m organic | 0.2 m beige medium-grained sand, well-sorted.</t>
  </si>
  <si>
    <t>Inactive vegetated solufluction lobe on lower slope. Few clasts at surface including Pitz Fm, but none in sand. 1.2 m orange brown fine to medium-grained sand with 0.5% clasts, well-sorted, massive.</t>
  </si>
  <si>
    <t>80% boulders at surface, up to 1 m diameter, subangular to subrounded. Dug 0.4+ m grey brown medium-grained sand with 1–3% clasts that are small pebble-sized to granule and subangular to rounded, matrix-supported, well-sorted.</t>
  </si>
  <si>
    <t>Caribou! Peat plateu inland; Auger 0.4 m organic | 0.6 m tan then rusty brown medium-grained sand with 30–40% clasts that are granule to large pebble-sized, matrix-supported, well-sorted | 0.2 m rusty fine to coarse-grained sand with 40-60% clasts that are granule to large pebble-sized, matrix-supported, moderately-sorted, some carbonate present.</t>
  </si>
  <si>
    <t>0.5 m brown gravelly coarse-grained sand with 25–35% clasts that are granule to small boulder-sized, matrix-supported, poorly-sorted | 0.3 m grey clayey silt with 1–3% clasts that are granule to small pebble-sized, matrix-supported, well-sorted; Auger refusal due to collapse. Rocks at surface are 5–10% carbonates. Lake has lots of bouders at surface - mixed litho, A-SR. from gravel? Near edge peat there is only sand to 1.2. Permafrost depth from peat plateau.</t>
  </si>
  <si>
    <t>1.5 m organic | 0.15 m grey silty very fine-grained sand with 0.5% clasts, matrix-supported, well-sorted.</t>
  </si>
  <si>
    <t>0.5 m organic | 0.3 m fine to medium-grained sand with 20% clasts that are small pebble-sized to granule, matrix-supported, massive, rare shell fragments | 0.5 m yellow brown clayey silt with 0.5% clasts, matrix-supported, well-sorted, massive; silt had a few clasts at upper contact, grading to none.</t>
  </si>
  <si>
    <r>
      <t xml:space="preserve">Contents:                                                                                                                                                                  </t>
    </r>
    <r>
      <rPr>
        <sz val="11"/>
        <rFont val="Calibri"/>
        <family val="2"/>
        <scheme val="minor"/>
      </rPr>
      <t xml:space="preserve">
</t>
    </r>
    <r>
      <rPr>
        <b/>
        <sz val="11"/>
        <rFont val="Calibri"/>
        <family val="2"/>
        <scheme val="minor"/>
      </rPr>
      <t>Metadata</t>
    </r>
    <r>
      <rPr>
        <sz val="11"/>
        <rFont val="Calibri"/>
        <family val="2"/>
        <scheme val="minor"/>
      </rPr>
      <t xml:space="preserve"> </t>
    </r>
    <r>
      <rPr>
        <b/>
        <sz val="11"/>
        <rFont val="Calibri"/>
        <family val="2"/>
        <scheme val="minor"/>
      </rPr>
      <t xml:space="preserve">
Table 1: </t>
    </r>
    <r>
      <rPr>
        <sz val="11"/>
        <rFont val="Calibri"/>
        <family val="2"/>
        <scheme val="minor"/>
      </rPr>
      <t xml:space="preserve">Field-site data.                        </t>
    </r>
    <r>
      <rPr>
        <b/>
        <sz val="11"/>
        <rFont val="Calibri"/>
        <family val="2"/>
        <scheme val="minor"/>
      </rPr>
      <t xml:space="preserve">                                                                                                                                                                                              
Table 2: </t>
    </r>
    <r>
      <rPr>
        <sz val="11"/>
        <rFont val="Calibri"/>
        <family val="2"/>
        <scheme val="minor"/>
      </rPr>
      <t xml:space="preserve"> Physical characteristics of samples.                                                                                                                                                                                         
</t>
    </r>
    <r>
      <rPr>
        <b/>
        <sz val="11"/>
        <rFont val="Calibri"/>
        <family val="2"/>
        <scheme val="minor"/>
      </rPr>
      <t>Table 3.1</t>
    </r>
    <r>
      <rPr>
        <sz val="11"/>
        <rFont val="Calibri"/>
        <family val="2"/>
        <scheme val="minor"/>
      </rPr>
      <t xml:space="preserve">: Detection limits for geochemical analysis of total carbonate content by Ca/Mg method.                                                                              
</t>
    </r>
    <r>
      <rPr>
        <b/>
        <sz val="11"/>
        <rFont val="Calibri"/>
        <family val="2"/>
        <scheme val="minor"/>
      </rPr>
      <t>Table 3.2</t>
    </r>
    <r>
      <rPr>
        <sz val="11"/>
        <rFont val="Calibri"/>
        <family val="2"/>
        <scheme val="minor"/>
      </rPr>
      <t xml:space="preserve">: Till-matrix (&lt;63 μm size fraction) geochemical analysis of total carbonate content by Ca/Mg method.                                             
</t>
    </r>
    <r>
      <rPr>
        <b/>
        <sz val="11"/>
        <rFont val="Calibri"/>
        <family val="2"/>
        <scheme val="minor"/>
      </rPr>
      <t>Table 3.3</t>
    </r>
    <r>
      <rPr>
        <sz val="11"/>
        <rFont val="Calibri"/>
        <family val="2"/>
        <scheme val="minor"/>
      </rPr>
      <t xml:space="preserve">: QA and QC data for till-matrix (&lt;63 μm size fraction) geochemical analysis of total carbonate content by Ca/Mg method.             
</t>
    </r>
    <r>
      <rPr>
        <b/>
        <sz val="11"/>
        <rFont val="Calibri"/>
        <family val="2"/>
        <scheme val="minor"/>
      </rPr>
      <t>Table 3.4</t>
    </r>
    <r>
      <rPr>
        <sz val="11"/>
        <rFont val="Calibri"/>
        <family val="2"/>
        <scheme val="minor"/>
      </rPr>
      <t xml:space="preserve">: Relative standard deviation data for till-matrix (&lt;63 μm size fraction) geochemical analysis of total carbonate content by Ca/Mg method.                
</t>
    </r>
    <r>
      <rPr>
        <b/>
        <sz val="11"/>
        <rFont val="Calibri"/>
        <family val="2"/>
        <scheme val="minor"/>
      </rPr>
      <t>Table 4.1</t>
    </r>
    <r>
      <rPr>
        <sz val="11"/>
        <rFont val="Calibri"/>
        <family val="2"/>
        <scheme val="minor"/>
      </rPr>
      <t xml:space="preserve">: Detection limits for geochemical analysis by partial digestion and ICP-MS and ICP.                                                                 
</t>
    </r>
    <r>
      <rPr>
        <b/>
        <sz val="11"/>
        <rFont val="Calibri"/>
        <family val="2"/>
        <scheme val="minor"/>
      </rPr>
      <t>Table 4.2</t>
    </r>
    <r>
      <rPr>
        <sz val="11"/>
        <rFont val="Calibri"/>
        <family val="2"/>
        <scheme val="minor"/>
      </rPr>
      <t xml:space="preserve">: Till-matrix (&lt;63 μm size fraction) geochemical analysis by partial digestion and ICP-MS and ICP.                                               
</t>
    </r>
    <r>
      <rPr>
        <b/>
        <sz val="11"/>
        <rFont val="Calibri"/>
        <family val="2"/>
        <scheme val="minor"/>
      </rPr>
      <t>Table 4.3</t>
    </r>
    <r>
      <rPr>
        <sz val="11"/>
        <rFont val="Calibri"/>
        <family val="2"/>
        <scheme val="minor"/>
      </rPr>
      <t xml:space="preserve">: QA and QC data for till-matrix (&lt;63 μm size fraction) geochemical analysis by partial digestion and ICP-MS and ICP.       
</t>
    </r>
    <r>
      <rPr>
        <b/>
        <sz val="11"/>
        <rFont val="Calibri"/>
        <family val="2"/>
        <scheme val="minor"/>
      </rPr>
      <t>Table 4.4</t>
    </r>
    <r>
      <rPr>
        <sz val="11"/>
        <rFont val="Calibri"/>
        <family val="2"/>
        <scheme val="minor"/>
      </rPr>
      <t xml:space="preserve">: Relative standard deviation and relative difference data for MGS standard analyzed by partial digestion and ICP-MS and ICP.                              
</t>
    </r>
    <r>
      <rPr>
        <b/>
        <sz val="11"/>
        <rFont val="Calibri"/>
        <family val="2"/>
        <scheme val="minor"/>
      </rPr>
      <t xml:space="preserve">Table 5.1: </t>
    </r>
    <r>
      <rPr>
        <sz val="11"/>
        <rFont val="Calibri"/>
        <family val="2"/>
        <scheme val="minor"/>
      </rPr>
      <t>Detection limits for geochemical analysis by fusion digestion and ICP-OES and ICP-MS.</t>
    </r>
    <r>
      <rPr>
        <b/>
        <sz val="11"/>
        <rFont val="Calibri"/>
        <family val="2"/>
        <scheme val="minor"/>
      </rPr>
      <t xml:space="preserve">
Table 5.2: </t>
    </r>
    <r>
      <rPr>
        <sz val="11"/>
        <rFont val="Calibri"/>
        <family val="2"/>
        <scheme val="minor"/>
      </rPr>
      <t xml:space="preserve">Till-matrix (&lt;63 µm size fraction) geochemical analysis by fusion digestion and ICP-OES and ICP-MS.
</t>
    </r>
    <r>
      <rPr>
        <b/>
        <sz val="11"/>
        <rFont val="Calibri"/>
        <family val="2"/>
        <scheme val="minor"/>
      </rPr>
      <t xml:space="preserve">Table 5.3: </t>
    </r>
    <r>
      <rPr>
        <sz val="11"/>
        <rFont val="Calibri"/>
        <family val="2"/>
        <scheme val="minor"/>
      </rPr>
      <t xml:space="preserve">QA and QC data for till-matrix (&lt;63 μm size fraction) geochemical analysis by fusion digestion and ICP-OES and ICP-MS.
</t>
    </r>
    <r>
      <rPr>
        <b/>
        <sz val="11"/>
        <rFont val="Calibri"/>
        <family val="2"/>
        <scheme val="minor"/>
      </rPr>
      <t>Table 5.4</t>
    </r>
    <r>
      <rPr>
        <sz val="11"/>
        <rFont val="Calibri"/>
        <family val="2"/>
        <scheme val="minor"/>
      </rPr>
      <t xml:space="preserve">: Relative standard deviation and relative difference data for MGS standard analyzed by fusion digestion and ICP-MS and ICP-OES.                                   
</t>
    </r>
  </si>
  <si>
    <r>
      <rPr>
        <b/>
        <sz val="11"/>
        <rFont val="Calibri"/>
        <family val="2"/>
        <scheme val="minor"/>
      </rPr>
      <t xml:space="preserve">Table 3.2: </t>
    </r>
    <r>
      <rPr>
        <sz val="11"/>
        <rFont val="Calibri"/>
        <family val="2"/>
        <scheme val="minor"/>
      </rPr>
      <t>Till-matrix (&lt;63 μm size fraction) geochemical analysis of total carbonate content by Ca/Mg method.</t>
    </r>
  </si>
  <si>
    <r>
      <rPr>
        <b/>
        <sz val="11"/>
        <rFont val="Calibri"/>
        <family val="2"/>
        <scheme val="minor"/>
      </rPr>
      <t xml:space="preserve">Table 3.3: </t>
    </r>
    <r>
      <rPr>
        <sz val="11"/>
        <rFont val="Calibri"/>
        <family val="2"/>
        <scheme val="minor"/>
      </rPr>
      <t>QA and QC data for till-matrix (&lt;63 μm size fraction) geochemical analysis of total carbonate content by Ca/Mg method.</t>
    </r>
  </si>
  <si>
    <r>
      <rPr>
        <b/>
        <sz val="11"/>
        <color theme="1"/>
        <rFont val="Calibri"/>
        <family val="2"/>
        <scheme val="minor"/>
      </rPr>
      <t xml:space="preserve">Table 3.4: </t>
    </r>
    <r>
      <rPr>
        <sz val="11"/>
        <color theme="1"/>
        <rFont val="Calibri"/>
        <family val="2"/>
        <scheme val="minor"/>
      </rPr>
      <t>Relative standard deviation data for till-matrix (&lt;63 μm size fraction) geochemical analysis of total carbonate content by Ca/Mg method.</t>
    </r>
  </si>
  <si>
    <r>
      <rPr>
        <b/>
        <sz val="11"/>
        <rFont val="Calibri"/>
        <family val="2"/>
        <scheme val="minor"/>
      </rPr>
      <t>Table 4.1:</t>
    </r>
    <r>
      <rPr>
        <sz val="11"/>
        <rFont val="Calibri"/>
        <family val="2"/>
        <scheme val="minor"/>
      </rPr>
      <t xml:space="preserve"> Detection limits for geochemical analysis by partial digestion and ICP-MS and ICP.</t>
    </r>
  </si>
  <si>
    <r>
      <rPr>
        <b/>
        <sz val="11"/>
        <rFont val="Calibri"/>
        <family val="2"/>
        <scheme val="minor"/>
      </rPr>
      <t xml:space="preserve">Table 4.2: </t>
    </r>
    <r>
      <rPr>
        <sz val="11"/>
        <rFont val="Calibri"/>
        <family val="2"/>
        <scheme val="minor"/>
      </rPr>
      <t>Till-matrix (&lt;63 μm size fraction) geochemical analysis by partial digestion and ICP-MS and ICP.</t>
    </r>
  </si>
  <si>
    <r>
      <t xml:space="preserve">Table 4.3: </t>
    </r>
    <r>
      <rPr>
        <sz val="10"/>
        <rFont val="Calibri"/>
        <family val="2"/>
        <scheme val="minor"/>
      </rPr>
      <t>QA and QC data for till-matrix (&lt;63 μm size fraction) geochemical analysis by partial digestion and ICP-MS and ICP.</t>
    </r>
  </si>
  <si>
    <r>
      <t xml:space="preserve">Table 5.1:  </t>
    </r>
    <r>
      <rPr>
        <sz val="11"/>
        <rFont val="Calibri"/>
        <family val="2"/>
        <scheme val="minor"/>
      </rPr>
      <t>Detection limits for geochemical analysis by fusion digestion and ICP-OES and ICP-MS.</t>
    </r>
  </si>
  <si>
    <r>
      <t xml:space="preserve">Table 5.2: </t>
    </r>
    <r>
      <rPr>
        <sz val="11"/>
        <rFont val="Calibri"/>
        <family val="2"/>
        <scheme val="minor"/>
      </rPr>
      <t>Till-matrix (&lt;63 µm size fraction) geochemical analysis by fusion digestion and ICP-OES and ICP-MS.</t>
    </r>
  </si>
  <si>
    <r>
      <t>Table 5.3:</t>
    </r>
    <r>
      <rPr>
        <sz val="10"/>
        <rFont val="Calibri"/>
        <family val="2"/>
        <scheme val="minor"/>
      </rPr>
      <t xml:space="preserve"> QA and QC data for till-matrix (&lt;63 μm size fraction) geochemical analysis by fusion digestion and ICP-OES and ICP-MS.</t>
    </r>
  </si>
  <si>
    <r>
      <t>Table 5.4:</t>
    </r>
    <r>
      <rPr>
        <sz val="11"/>
        <rFont val="Calibri"/>
        <family val="2"/>
        <scheme val="minor"/>
      </rPr>
      <t xml:space="preserve"> Relative standard deviation and relative difference data for MGS standard analyzed by fusion digestion and ICP-MS and ICP-OES. </t>
    </r>
  </si>
  <si>
    <t>Spruce, tamarack, labrador tea, juniper</t>
  </si>
  <si>
    <t>Grass, sedge, labrador tea</t>
  </si>
  <si>
    <t>Spruce, tamarack, labrador tea</t>
  </si>
  <si>
    <t>Tamarack, labrador tea, shrub birch, willow</t>
  </si>
  <si>
    <t>Low-lying moss, labrador tea, cottongrass</t>
  </si>
  <si>
    <t>Sphagnum, shrub birch, labrador tea, carbou lichen</t>
  </si>
  <si>
    <t>Sphagum, labrador tea, caribou lichen</t>
  </si>
  <si>
    <t>Spahgum, labrador tea, blueberry, shrub birch, tamarack, willow</t>
  </si>
  <si>
    <t>Sphagum, labrador tea, caribou lichen, shrub birch, tamarack</t>
  </si>
  <si>
    <t>Open spruce and tamarack, lichen, labrador tea</t>
  </si>
  <si>
    <t>Open area, caribou lichen, labrador tea, cloudberry, black and white spruce, tamarack and a little bit of shrub birch</t>
  </si>
  <si>
    <t>Open spruce and tamarack with caribou lichen, labrador tea</t>
  </si>
  <si>
    <t>Open caribou lichn, black spruce, tamarack, labrador tea</t>
  </si>
  <si>
    <t>Open, spruce and tamarack, shrub birch, labrador tea and caribou lichen.</t>
  </si>
  <si>
    <t>Black spruce and tamarack with shrub birch, labrador tea and caribou lichen. +27 and no wind.</t>
  </si>
  <si>
    <t>Open spruce and tamarack with lichen and labrador tea</t>
  </si>
  <si>
    <t>Open tamarack and spruce with caribou lichen, labrador tea, shrub birch</t>
  </si>
  <si>
    <t>Open spruce and tamarack with labrador tea, shrub birch, caribou lichen</t>
  </si>
  <si>
    <t>Tamarack, spruce, caribou lichen, labrador tea, shrub birch</t>
  </si>
  <si>
    <t>Willow, grass, shrub birch, spruce, labrador tea</t>
  </si>
  <si>
    <t>Open black spruce and tamarack with caribou lichen, labrador tea, cloudberry</t>
  </si>
  <si>
    <t xml:space="preserve">Open sphagum with caribou lichen, labrador tea, cloudberry, blueberry, shrub birch, willow, grass, tamarack </t>
  </si>
  <si>
    <t>Shrub birch, labrador tea, blueberry, sphagmun, tamarack, spruce</t>
  </si>
  <si>
    <t>Crowberry, lichen, blueberry, labrador tea, shrub birch</t>
  </si>
  <si>
    <t>Open, caribou lichen, labrador tea, shrub birch</t>
  </si>
  <si>
    <t>Lichen, grass, shrub birch, labrador tea, blueberry, cloudberry</t>
  </si>
  <si>
    <t>Lichen, shrub bitch, crowberry, labrador tea</t>
  </si>
  <si>
    <t>Lichen, shrub birch, willow, blueberry, labrador tea</t>
  </si>
  <si>
    <t>Lichen, shrub birch, labrador tea, blueberry</t>
  </si>
  <si>
    <t>Caribou lichen, labrador tea, blueberry, crowberry</t>
  </si>
  <si>
    <t>Lichen, cranberry, labrador tea, crowberry, shrub birch</t>
  </si>
  <si>
    <t>grass, sphagum, cloudberry, labrador tea</t>
  </si>
  <si>
    <t>Lichen, blueberry, shrub birch, labrador tea</t>
  </si>
  <si>
    <t>Lichen, crowberry, labrador tea, cranberry, blueberry</t>
  </si>
  <si>
    <t>Lichen, cranberry, crowberry, labrador tea, shrub birch</t>
  </si>
  <si>
    <t>Open, tamarack, small labrador tea, caribou lichen</t>
  </si>
  <si>
    <t>Lichen, labrador tea, crowberry, blueberry, shrub birch</t>
  </si>
  <si>
    <t>Sphagnum, lichen, cloudberry, labrador tea</t>
  </si>
  <si>
    <t>Open, tamarack, shrub birch, small labrador tea, caribou lichen</t>
  </si>
  <si>
    <t>Lichen, labrador tea, blueberry, cranberry</t>
  </si>
  <si>
    <t>Lichen, crowberry, labrador tea, shrub birch, willow</t>
  </si>
  <si>
    <t>Caribou lichen, labrador tea, shrub birch, small tamarack</t>
  </si>
  <si>
    <t>Lichen, labrador tea, crowberry, cranberry, shrub birch, willow</t>
  </si>
  <si>
    <t>Lichen, blueberry, labrador tea, willow, shrub birch</t>
  </si>
  <si>
    <t>Lichen, blueberry, crowberry, bear berry, shrub birch, labrador tea</t>
  </si>
  <si>
    <t>Lichen, crowberry, labrador tea, blueberry, shrub birch</t>
  </si>
  <si>
    <t>Lichen, crowberry, labrador tea, willow, spruce, shrub birch</t>
  </si>
  <si>
    <t>Blueberry, crowberry, shrub birch, labrador tea, willow</t>
  </si>
  <si>
    <t>Sphagnum, lichen, shrub birch, willow, labrador tea</t>
  </si>
  <si>
    <t>Lichen, crowberry, shrub birch, juniper, blueberry, labrador tea, willow, tamarack</t>
  </si>
  <si>
    <t>Open, caribou lichen, small shrub birch, labrador tea, various other lichens</t>
  </si>
  <si>
    <t>Spagum, caribou lichen, labrador tea, rare spruce, tamarack</t>
  </si>
  <si>
    <r>
      <t xml:space="preserve">Spruce, shrub birch, </t>
    </r>
    <r>
      <rPr>
        <sz val="10"/>
        <rFont val="Calibri"/>
        <family val="2"/>
      </rPr>
      <t>equisetum sp.</t>
    </r>
  </si>
  <si>
    <r>
      <t>Lake has 10–15% subrounded boulders at this shore. Auger 0.4 m organic | 0.3 m medium-grained sand with 3-5</t>
    </r>
    <r>
      <rPr>
        <sz val="10"/>
        <rFont val="Calibri"/>
        <family val="2"/>
      </rPr>
      <t xml:space="preserve"> % clasts, well-sorted | 0.15 m sandy diamict.</t>
    </r>
  </si>
  <si>
    <r>
      <t xml:space="preserve">2.2 m beige, light beige and dark beige very fine to fine-grained sand with 1% clasts that are small boulder-sized  to granule and angular to subrounded, matrix-supported, well-sorted, horizontal bedding defined by textural changes  | 0.25 m beige medium to fine-grained sand with 15–20% clasts that are large pebble-sized to granule and subangular to rounded, matrix-supported,moderately-sorted; contains a few fragments </t>
    </r>
    <r>
      <rPr>
        <sz val="10"/>
        <rFont val="Calibri"/>
        <family val="2"/>
      </rPr>
      <t>and</t>
    </r>
    <r>
      <rPr>
        <sz val="10"/>
        <color theme="1"/>
        <rFont val="Calibri"/>
        <family val="2"/>
      </rPr>
      <t xml:space="preserve"> one valve of Macoma sp; Lots of river push along side ~ 2m of  colluvium to river.</t>
    </r>
  </si>
  <si>
    <r>
      <t xml:space="preserve">Abbreviations:                                                                                                                                                                                                                                                   </t>
    </r>
    <r>
      <rPr>
        <sz val="11"/>
        <rFont val="Calibri"/>
        <family val="2"/>
        <scheme val="minor"/>
      </rPr>
      <t>calc, calculated; GPS, global positioning system; ICP, inductively coupled plasma; ICP-MS, inductively coupled plasma–mass spectrometry; ICP-OES, inductively coupled plasma–optical emission spectrometry; ID, identification; LOI, loss-on-ignition; MGS, Manitoba Geological Survey; MRDEM, medium resolution digital elevation model; perc, percent; QA, quality assurance; QC, quality control.</t>
    </r>
  </si>
  <si>
    <r>
      <t xml:space="preserve">Till samples were split and assessed for damp colouring using a Munsell chart (Munsell Color–X-Rite, Incorporated, 2015). Samples were processed at the Saskatchewan Research Council Geoanalytical Laboratories (SRC; Saskatoon, Saskatchewan) to obtain the silt and clay size fraction (&lt;63 µm). Lab error resulted in the loss of the &lt;63 µm size-fraction for 17 samples; later recovered from excess material at Overburden Drilling Management Limited (ODM; Ottawa, Ontario). A portion of the &lt;63 </t>
    </r>
    <r>
      <rPr>
        <sz val="10"/>
        <rFont val="Calibri"/>
        <family val="2"/>
        <scheme val="minor"/>
      </rPr>
      <t>μm</t>
    </r>
    <r>
      <rPr>
        <sz val="10"/>
        <color theme="1"/>
        <rFont val="Calibri"/>
        <family val="2"/>
        <scheme val="minor"/>
      </rPr>
      <t xml:space="preserve"> size-fraction for each sample was sent to Activation Labs (ActLabs, Anacaster, Ontario) for geochemical analysis.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</si>
</sst>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0.0000"/>
  </numFmts>
  <fonts count="39">
    <font>
      <sz val="9"/>
      <name val="Geneva"/>
    </font>
    <font>
      <sz val="11"/>
      <color theme="1"/>
      <name val="Calibri"/>
      <family val="2"/>
      <scheme val="minor"/>
    </font>
    <font>
      <sz val="11"/>
      <color theme="1"/>
      <name val="Calibri"/>
      <family val="2"/>
      <scheme val="minor"/>
    </font>
    <font>
      <sz val="11"/>
      <color theme="1"/>
      <name val="Calibri"/>
      <family val="2"/>
      <scheme val="minor"/>
    </font>
    <font>
      <sz val="8"/>
      <name val="Geneva"/>
    </font>
    <font>
      <sz val="10"/>
      <name val="Arial"/>
      <family val="2"/>
    </font>
    <font>
      <sz val="11"/>
      <color rgb="FF000000"/>
      <name val="Calibri"/>
      <family val="2"/>
    </font>
    <font>
      <b/>
      <sz val="10"/>
      <name val="Calibri"/>
      <family val="2"/>
      <scheme val="minor"/>
    </font>
    <font>
      <sz val="10"/>
      <name val="Calibri"/>
      <family val="2"/>
      <scheme val="minor"/>
    </font>
    <font>
      <sz val="10"/>
      <color rgb="FF000000"/>
      <name val="Calibri"/>
      <family val="2"/>
      <scheme val="minor"/>
    </font>
    <font>
      <b/>
      <sz val="10"/>
      <color rgb="FF000000"/>
      <name val="Calibri"/>
      <family val="2"/>
      <scheme val="minor"/>
    </font>
    <font>
      <i/>
      <sz val="10"/>
      <color rgb="FFFF0000"/>
      <name val="Calibri"/>
      <family val="2"/>
      <scheme val="minor"/>
    </font>
    <font>
      <sz val="10"/>
      <color rgb="FFFF0000"/>
      <name val="Calibri"/>
      <family val="2"/>
      <scheme val="minor"/>
    </font>
    <font>
      <b/>
      <sz val="10"/>
      <color rgb="FFFF0000"/>
      <name val="Calibri"/>
      <family val="2"/>
      <scheme val="minor"/>
    </font>
    <font>
      <b/>
      <sz val="14"/>
      <name val="Calibri"/>
      <family val="2"/>
      <scheme val="minor"/>
    </font>
    <font>
      <sz val="11"/>
      <name val="Calibri"/>
      <family val="2"/>
      <scheme val="minor"/>
    </font>
    <font>
      <b/>
      <sz val="11"/>
      <name val="Calibri"/>
      <family val="2"/>
      <scheme val="minor"/>
    </font>
    <font>
      <vertAlign val="subscript"/>
      <sz val="10"/>
      <name val="Calibri"/>
      <family val="2"/>
      <scheme val="minor"/>
    </font>
    <font>
      <b/>
      <vertAlign val="subscript"/>
      <sz val="10"/>
      <color rgb="FF000000"/>
      <name val="Calibri"/>
      <family val="2"/>
      <scheme val="minor"/>
    </font>
    <font>
      <b/>
      <vertAlign val="subscript"/>
      <sz val="10"/>
      <name val="Calibri"/>
      <family val="2"/>
      <scheme val="minor"/>
    </font>
    <font>
      <sz val="10"/>
      <color theme="1"/>
      <name val="Calibri"/>
      <family val="2"/>
      <scheme val="minor"/>
    </font>
    <font>
      <sz val="11"/>
      <color rgb="FF0070C0"/>
      <name val="Calibri"/>
      <family val="2"/>
      <scheme val="minor"/>
    </font>
    <font>
      <sz val="11"/>
      <color indexed="10"/>
      <name val="Calibri"/>
      <family val="2"/>
      <scheme val="minor"/>
    </font>
    <font>
      <b/>
      <sz val="10"/>
      <color theme="1"/>
      <name val="Calibri"/>
      <family val="2"/>
      <scheme val="minor"/>
    </font>
    <font>
      <b/>
      <vertAlign val="superscript"/>
      <sz val="10"/>
      <name val="Calibri"/>
      <family val="2"/>
      <scheme val="minor"/>
    </font>
    <font>
      <b/>
      <vertAlign val="superscript"/>
      <sz val="10"/>
      <color theme="1"/>
      <name val="Calibri"/>
      <family val="2"/>
      <scheme val="minor"/>
    </font>
    <font>
      <vertAlign val="superscript"/>
      <sz val="10"/>
      <color theme="1"/>
      <name val="Calibri"/>
      <family val="2"/>
      <scheme val="minor"/>
    </font>
    <font>
      <vertAlign val="superscript"/>
      <sz val="10"/>
      <name val="Calibri"/>
      <family val="2"/>
      <scheme val="minor"/>
    </font>
    <font>
      <sz val="10"/>
      <name val="Calibri"/>
      <family val="2"/>
    </font>
    <font>
      <b/>
      <sz val="11"/>
      <color theme="1"/>
      <name val="Calibri"/>
      <family val="2"/>
      <scheme val="minor"/>
    </font>
    <font>
      <sz val="10"/>
      <color indexed="8"/>
      <name val="Calibri"/>
      <family val="2"/>
      <scheme val="minor"/>
    </font>
    <font>
      <sz val="9"/>
      <name val="Geneva"/>
    </font>
    <font>
      <sz val="9"/>
      <color rgb="FF000000"/>
      <name val="Arial"/>
      <family val="2"/>
    </font>
    <font>
      <sz val="10"/>
      <color rgb="FF000000"/>
      <name val="Calibri"/>
      <family val="2"/>
    </font>
    <font>
      <sz val="10"/>
      <color theme="1"/>
      <name val="Calibri"/>
      <family val="2"/>
    </font>
    <font>
      <sz val="9"/>
      <color rgb="FF000000"/>
      <name val="Calibri"/>
      <family val="2"/>
      <scheme val="minor"/>
    </font>
    <font>
      <i/>
      <sz val="11"/>
      <name val="Calibri"/>
      <family val="2"/>
      <scheme val="minor"/>
    </font>
    <font>
      <sz val="10"/>
      <color rgb="FFFF0000"/>
      <name val="Calibri"/>
      <family val="2"/>
    </font>
    <font>
      <sz val="11"/>
      <color theme="6" tint="-0.249977111117893"/>
      <name val="Calibri"/>
      <family val="2"/>
      <scheme val="minor"/>
    </font>
  </fonts>
  <fills count="3">
    <fill>
      <patternFill patternType="none"/>
    </fill>
    <fill>
      <patternFill patternType="gray125"/>
    </fill>
    <fill>
      <patternFill patternType="solid">
        <fgColor theme="0"/>
        <bgColor indexed="64"/>
      </patternFill>
    </fill>
  </fills>
  <borders count="12">
    <border>
      <left/>
      <right/>
      <top/>
      <bottom/>
      <diagonal/>
    </border>
    <border>
      <left/>
      <right/>
      <top style="thin">
        <color indexed="64"/>
      </top>
      <bottom style="thin">
        <color indexed="64"/>
      </bottom>
      <diagonal/>
    </border>
    <border>
      <left/>
      <right/>
      <top/>
      <bottom style="thin">
        <color indexed="64"/>
      </bottom>
      <diagonal/>
    </border>
    <border>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thin">
        <color indexed="64"/>
      </bottom>
      <diagonal/>
    </border>
    <border>
      <left/>
      <right/>
      <top style="thin">
        <color auto="1"/>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style="thin">
        <color indexed="64"/>
      </right>
      <top style="thin">
        <color theme="0" tint="-0.14996795556505021"/>
      </top>
      <bottom style="thin">
        <color indexed="64"/>
      </bottom>
      <diagonal/>
    </border>
  </borders>
  <cellStyleXfs count="5">
    <xf numFmtId="0" fontId="0" fillId="0" borderId="0"/>
    <xf numFmtId="0" fontId="5" fillId="0" borderId="0"/>
    <xf numFmtId="0" fontId="6" fillId="0" borderId="0"/>
    <xf numFmtId="0" fontId="5" fillId="0" borderId="0"/>
    <xf numFmtId="0" fontId="31" fillId="0" borderId="0"/>
  </cellStyleXfs>
  <cellXfs count="230">
    <xf numFmtId="0" fontId="0" fillId="0" borderId="0" xfId="0"/>
    <xf numFmtId="0" fontId="0" fillId="0" borderId="0" xfId="0" applyAlignment="1">
      <alignment horizontal="right"/>
    </xf>
    <xf numFmtId="0" fontId="0" fillId="0" borderId="0" xfId="0" applyAlignment="1">
      <alignment horizontal="left"/>
    </xf>
    <xf numFmtId="49" fontId="0" fillId="0" borderId="0" xfId="0" applyNumberFormat="1" applyAlignment="1">
      <alignment horizontal="left"/>
    </xf>
    <xf numFmtId="0" fontId="8" fillId="0" borderId="0" xfId="0" applyFont="1" applyAlignment="1">
      <alignment horizontal="center" vertical="center"/>
    </xf>
    <xf numFmtId="0" fontId="7" fillId="0" borderId="1" xfId="1" applyFont="1" applyBorder="1" applyAlignment="1">
      <alignment horizontal="center" vertical="center"/>
    </xf>
    <xf numFmtId="0" fontId="8" fillId="0" borderId="0" xfId="0" applyFont="1" applyAlignment="1">
      <alignment horizontal="center"/>
    </xf>
    <xf numFmtId="1" fontId="8" fillId="0" borderId="0" xfId="0" applyNumberFormat="1" applyFont="1" applyAlignment="1">
      <alignment horizontal="center" vertical="center"/>
    </xf>
    <xf numFmtId="164" fontId="8" fillId="0" borderId="0" xfId="0" applyNumberFormat="1" applyFont="1" applyAlignment="1">
      <alignment horizontal="center" vertical="center"/>
    </xf>
    <xf numFmtId="0" fontId="8" fillId="0" borderId="0" xfId="0" applyFont="1"/>
    <xf numFmtId="0" fontId="13" fillId="0" borderId="0" xfId="0" applyFont="1"/>
    <xf numFmtId="0" fontId="7" fillId="0" borderId="0" xfId="0" applyFont="1"/>
    <xf numFmtId="0" fontId="11" fillId="0" borderId="0" xfId="0" applyFont="1" applyAlignment="1">
      <alignment horizontal="left"/>
    </xf>
    <xf numFmtId="0" fontId="15" fillId="0" borderId="0" xfId="0" applyFont="1"/>
    <xf numFmtId="165" fontId="8" fillId="0" borderId="0" xfId="0" applyNumberFormat="1" applyFont="1" applyAlignment="1">
      <alignment horizontal="center"/>
    </xf>
    <xf numFmtId="0" fontId="20" fillId="0" borderId="0" xfId="0" applyFont="1" applyAlignment="1">
      <alignment horizontal="center"/>
    </xf>
    <xf numFmtId="0" fontId="20" fillId="0" borderId="2" xfId="0" applyFont="1" applyBorder="1" applyAlignment="1">
      <alignment horizontal="center"/>
    </xf>
    <xf numFmtId="0" fontId="20" fillId="0" borderId="0" xfId="0" applyFont="1" applyAlignment="1">
      <alignment horizontal="left"/>
    </xf>
    <xf numFmtId="1" fontId="8" fillId="0" borderId="0" xfId="0" applyNumberFormat="1" applyFont="1" applyAlignment="1">
      <alignment horizontal="center"/>
    </xf>
    <xf numFmtId="0" fontId="8" fillId="0" borderId="0" xfId="0" applyFont="1" applyAlignment="1">
      <alignment horizontal="left"/>
    </xf>
    <xf numFmtId="0" fontId="21" fillId="0" borderId="0" xfId="0" applyFont="1"/>
    <xf numFmtId="0" fontId="22" fillId="0" borderId="0" xfId="0" applyFont="1" applyAlignment="1">
      <alignment vertical="top"/>
    </xf>
    <xf numFmtId="0" fontId="15" fillId="0" borderId="0" xfId="0" applyFont="1" applyAlignment="1">
      <alignment vertical="top"/>
    </xf>
    <xf numFmtId="0" fontId="22" fillId="0" borderId="0" xfId="0" applyFont="1"/>
    <xf numFmtId="0" fontId="16" fillId="0" borderId="0" xfId="0" applyFont="1" applyAlignment="1">
      <alignment vertical="center"/>
    </xf>
    <xf numFmtId="2" fontId="8" fillId="0" borderId="0" xfId="0" applyNumberFormat="1" applyFont="1" applyAlignment="1">
      <alignment horizontal="center"/>
    </xf>
    <xf numFmtId="165" fontId="8" fillId="0" borderId="0" xfId="0" applyNumberFormat="1" applyFont="1" applyAlignment="1">
      <alignment horizontal="center" vertical="center"/>
    </xf>
    <xf numFmtId="0" fontId="8" fillId="0" borderId="0" xfId="0" applyFont="1" applyAlignment="1">
      <alignment vertical="center"/>
    </xf>
    <xf numFmtId="0" fontId="20" fillId="0" borderId="0" xfId="0" applyFont="1" applyAlignment="1">
      <alignment vertical="center"/>
    </xf>
    <xf numFmtId="0" fontId="9" fillId="0" borderId="0" xfId="0" applyFont="1" applyAlignment="1">
      <alignment horizontal="right"/>
    </xf>
    <xf numFmtId="0" fontId="20" fillId="0" borderId="0" xfId="0" applyFont="1"/>
    <xf numFmtId="2" fontId="20" fillId="0" borderId="0" xfId="0" applyNumberFormat="1" applyFont="1" applyAlignment="1">
      <alignment horizontal="center"/>
    </xf>
    <xf numFmtId="2" fontId="8" fillId="0" borderId="0" xfId="0" applyNumberFormat="1" applyFont="1" applyAlignment="1">
      <alignment horizontal="center" vertical="center"/>
    </xf>
    <xf numFmtId="0" fontId="7" fillId="0" borderId="4" xfId="0" applyFont="1" applyBorder="1" applyAlignment="1">
      <alignment horizontal="center" vertical="center"/>
    </xf>
    <xf numFmtId="2" fontId="7" fillId="0" borderId="4" xfId="0" applyNumberFormat="1" applyFont="1" applyBorder="1" applyAlignment="1">
      <alignment horizontal="center" vertical="center"/>
    </xf>
    <xf numFmtId="164" fontId="7" fillId="0" borderId="4" xfId="0" applyNumberFormat="1" applyFont="1" applyBorder="1" applyAlignment="1">
      <alignment horizontal="center" vertical="center"/>
    </xf>
    <xf numFmtId="2" fontId="10" fillId="0" borderId="4" xfId="0" applyNumberFormat="1" applyFont="1" applyBorder="1" applyAlignment="1">
      <alignment horizontal="center" vertical="center"/>
    </xf>
    <xf numFmtId="165" fontId="10" fillId="0" borderId="4" xfId="0" applyNumberFormat="1" applyFont="1" applyBorder="1" applyAlignment="1">
      <alignment horizontal="center" vertical="center"/>
    </xf>
    <xf numFmtId="1" fontId="10" fillId="0" borderId="4" xfId="0" applyNumberFormat="1" applyFont="1" applyBorder="1" applyAlignment="1">
      <alignment horizontal="center" vertical="center"/>
    </xf>
    <xf numFmtId="165" fontId="7" fillId="0" borderId="4" xfId="0" applyNumberFormat="1" applyFont="1" applyBorder="1" applyAlignment="1">
      <alignment horizontal="center" vertical="center"/>
    </xf>
    <xf numFmtId="1" fontId="7" fillId="0" borderId="4" xfId="0" applyNumberFormat="1" applyFont="1" applyBorder="1" applyAlignment="1">
      <alignment horizontal="center" vertical="center"/>
    </xf>
    <xf numFmtId="1" fontId="23" fillId="0" borderId="4" xfId="0" applyNumberFormat="1" applyFont="1" applyBorder="1" applyAlignment="1">
      <alignment horizontal="center" vertical="center"/>
    </xf>
    <xf numFmtId="164" fontId="7" fillId="0" borderId="4" xfId="0" applyNumberFormat="1" applyFont="1" applyBorder="1" applyAlignment="1">
      <alignment horizontal="center" vertical="center" wrapText="1"/>
    </xf>
    <xf numFmtId="165" fontId="20" fillId="0" borderId="0" xfId="0" applyNumberFormat="1" applyFont="1" applyAlignment="1">
      <alignment horizontal="center" vertical="center"/>
    </xf>
    <xf numFmtId="2" fontId="10" fillId="0" borderId="1" xfId="0" applyNumberFormat="1" applyFont="1" applyBorder="1" applyAlignment="1">
      <alignment horizontal="center"/>
    </xf>
    <xf numFmtId="2" fontId="10" fillId="0" borderId="1" xfId="0" applyNumberFormat="1" applyFont="1" applyBorder="1" applyAlignment="1">
      <alignment horizontal="center" vertical="center"/>
    </xf>
    <xf numFmtId="165" fontId="7" fillId="0" borderId="1" xfId="0" applyNumberFormat="1" applyFont="1" applyBorder="1" applyAlignment="1">
      <alignment horizontal="center"/>
    </xf>
    <xf numFmtId="2" fontId="9" fillId="0" borderId="0" xfId="0" applyNumberFormat="1" applyFont="1" applyAlignment="1">
      <alignment horizontal="right"/>
    </xf>
    <xf numFmtId="165" fontId="9" fillId="0" borderId="0" xfId="0" applyNumberFormat="1" applyFont="1" applyAlignment="1">
      <alignment horizontal="right"/>
    </xf>
    <xf numFmtId="1" fontId="9" fillId="0" borderId="0" xfId="0" applyNumberFormat="1" applyFont="1" applyAlignment="1">
      <alignment horizontal="right"/>
    </xf>
    <xf numFmtId="0" fontId="8" fillId="0" borderId="5" xfId="0" applyFont="1" applyBorder="1" applyAlignment="1">
      <alignment horizontal="center"/>
    </xf>
    <xf numFmtId="1" fontId="8" fillId="0" borderId="5" xfId="0" applyNumberFormat="1" applyFont="1" applyBorder="1" applyAlignment="1">
      <alignment horizontal="center" vertical="center"/>
    </xf>
    <xf numFmtId="165" fontId="8" fillId="0" borderId="5" xfId="0" applyNumberFormat="1" applyFont="1" applyBorder="1" applyAlignment="1">
      <alignment horizontal="center"/>
    </xf>
    <xf numFmtId="165" fontId="8" fillId="0" borderId="5" xfId="0" applyNumberFormat="1" applyFont="1" applyBorder="1" applyAlignment="1">
      <alignment horizontal="center" vertical="center"/>
    </xf>
    <xf numFmtId="2" fontId="8" fillId="0" borderId="5" xfId="0" applyNumberFormat="1" applyFont="1" applyBorder="1" applyAlignment="1">
      <alignment horizontal="center" vertical="center"/>
    </xf>
    <xf numFmtId="0" fontId="8" fillId="0" borderId="5" xfId="0" applyFont="1" applyBorder="1" applyAlignment="1">
      <alignment horizontal="center" vertical="center"/>
    </xf>
    <xf numFmtId="164" fontId="8" fillId="0" borderId="5" xfId="0" applyNumberFormat="1" applyFont="1" applyBorder="1" applyAlignment="1">
      <alignment horizontal="center" vertical="center"/>
    </xf>
    <xf numFmtId="1" fontId="20" fillId="0" borderId="0" xfId="0" applyNumberFormat="1" applyFont="1" applyAlignment="1">
      <alignment horizontal="center" vertical="center"/>
    </xf>
    <xf numFmtId="2" fontId="20" fillId="0" borderId="0" xfId="0" applyNumberFormat="1" applyFont="1" applyAlignment="1">
      <alignment horizontal="center" vertical="center"/>
    </xf>
    <xf numFmtId="0" fontId="12" fillId="0" borderId="0" xfId="0" applyFont="1" applyAlignment="1">
      <alignment horizontal="center"/>
    </xf>
    <xf numFmtId="1" fontId="12" fillId="0" borderId="0" xfId="0" applyNumberFormat="1" applyFont="1" applyAlignment="1">
      <alignment horizontal="center" vertical="center"/>
    </xf>
    <xf numFmtId="0" fontId="12" fillId="0" borderId="0" xfId="0" applyFont="1"/>
    <xf numFmtId="2" fontId="20" fillId="0" borderId="5" xfId="0" applyNumberFormat="1" applyFont="1" applyBorder="1" applyAlignment="1">
      <alignment horizontal="center" vertical="center"/>
    </xf>
    <xf numFmtId="1" fontId="8" fillId="0" borderId="5" xfId="0" applyNumberFormat="1" applyFont="1" applyBorder="1" applyAlignment="1">
      <alignment horizontal="center"/>
    </xf>
    <xf numFmtId="165" fontId="20" fillId="0" borderId="0" xfId="0" applyNumberFormat="1" applyFont="1" applyAlignment="1">
      <alignment horizontal="center"/>
    </xf>
    <xf numFmtId="165" fontId="23" fillId="0" borderId="4" xfId="0" applyNumberFormat="1" applyFont="1" applyBorder="1" applyAlignment="1">
      <alignment horizontal="center" vertical="center"/>
    </xf>
    <xf numFmtId="2" fontId="23" fillId="0" borderId="4" xfId="0" applyNumberFormat="1" applyFont="1" applyBorder="1" applyAlignment="1">
      <alignment horizontal="center" vertical="center"/>
    </xf>
    <xf numFmtId="0" fontId="7" fillId="0" borderId="4" xfId="1" applyFont="1" applyBorder="1" applyAlignment="1">
      <alignment horizontal="center" vertical="center"/>
    </xf>
    <xf numFmtId="0" fontId="8" fillId="0" borderId="0" xfId="1" applyFont="1" applyAlignment="1">
      <alignment horizontal="center" vertical="center"/>
    </xf>
    <xf numFmtId="165" fontId="7" fillId="0" borderId="6" xfId="0" applyNumberFormat="1" applyFont="1" applyBorder="1" applyAlignment="1">
      <alignment horizontal="center" vertical="center"/>
    </xf>
    <xf numFmtId="2" fontId="10" fillId="0" borderId="6" xfId="0" applyNumberFormat="1" applyFont="1" applyBorder="1" applyAlignment="1">
      <alignment horizontal="center" vertical="center"/>
    </xf>
    <xf numFmtId="2" fontId="8" fillId="0" borderId="5" xfId="0" applyNumberFormat="1" applyFont="1" applyBorder="1" applyAlignment="1">
      <alignment horizontal="center"/>
    </xf>
    <xf numFmtId="2" fontId="12" fillId="0" borderId="5" xfId="0" applyNumberFormat="1" applyFont="1" applyBorder="1" applyAlignment="1">
      <alignment horizontal="center" vertical="center"/>
    </xf>
    <xf numFmtId="165" fontId="12" fillId="0" borderId="5" xfId="0" applyNumberFormat="1" applyFont="1" applyBorder="1" applyAlignment="1">
      <alignment horizontal="center" vertical="center"/>
    </xf>
    <xf numFmtId="1" fontId="12" fillId="0" borderId="5" xfId="0" applyNumberFormat="1" applyFont="1" applyBorder="1" applyAlignment="1">
      <alignment horizontal="center" vertical="center"/>
    </xf>
    <xf numFmtId="2" fontId="10" fillId="0" borderId="0" xfId="0" applyNumberFormat="1" applyFont="1" applyAlignment="1">
      <alignment horizontal="center" vertical="center"/>
    </xf>
    <xf numFmtId="2" fontId="10" fillId="0" borderId="0" xfId="0" applyNumberFormat="1" applyFont="1" applyAlignment="1">
      <alignment horizontal="center"/>
    </xf>
    <xf numFmtId="2" fontId="7" fillId="0" borderId="0" xfId="0" applyNumberFormat="1" applyFont="1" applyAlignment="1">
      <alignment horizontal="center"/>
    </xf>
    <xf numFmtId="165" fontId="8" fillId="0" borderId="0" xfId="0" applyNumberFormat="1" applyFont="1"/>
    <xf numFmtId="0" fontId="12" fillId="0" borderId="0" xfId="0" applyFont="1" applyAlignment="1">
      <alignment vertical="center"/>
    </xf>
    <xf numFmtId="0" fontId="8" fillId="0" borderId="0" xfId="2" applyFont="1" applyAlignment="1">
      <alignment horizontal="center" vertical="center"/>
    </xf>
    <xf numFmtId="2" fontId="7" fillId="0" borderId="0" xfId="0" applyNumberFormat="1" applyFont="1" applyAlignment="1">
      <alignment horizontal="center" vertical="center"/>
    </xf>
    <xf numFmtId="0" fontId="8" fillId="0" borderId="0" xfId="0" applyFont="1" applyAlignment="1">
      <alignment horizontal="left" vertical="center"/>
    </xf>
    <xf numFmtId="165" fontId="7" fillId="0" borderId="1" xfId="0" applyNumberFormat="1" applyFont="1" applyBorder="1" applyAlignment="1">
      <alignment horizontal="center" vertical="center"/>
    </xf>
    <xf numFmtId="0" fontId="8" fillId="0" borderId="5" xfId="0" applyFont="1" applyBorder="1"/>
    <xf numFmtId="1" fontId="7" fillId="0" borderId="1" xfId="0" applyNumberFormat="1" applyFont="1" applyBorder="1" applyAlignment="1">
      <alignment horizontal="center" vertical="center"/>
    </xf>
    <xf numFmtId="164" fontId="7" fillId="0" borderId="1" xfId="0" applyNumberFormat="1" applyFont="1" applyBorder="1" applyAlignment="1">
      <alignment horizontal="center" vertical="center"/>
    </xf>
    <xf numFmtId="0" fontId="10" fillId="0" borderId="1" xfId="0" applyFont="1" applyBorder="1" applyAlignment="1">
      <alignment horizontal="center"/>
    </xf>
    <xf numFmtId="165" fontId="7" fillId="0" borderId="1" xfId="0" applyNumberFormat="1" applyFont="1" applyBorder="1" applyAlignment="1" applyProtection="1">
      <alignment horizontal="center"/>
      <protection locked="0"/>
    </xf>
    <xf numFmtId="0" fontId="7" fillId="0" borderId="1" xfId="0" applyFont="1" applyBorder="1" applyAlignment="1" applyProtection="1">
      <alignment horizontal="center"/>
      <protection locked="0"/>
    </xf>
    <xf numFmtId="0" fontId="7" fillId="0" borderId="4" xfId="0" applyFont="1" applyBorder="1" applyAlignment="1">
      <alignment horizontal="left" vertical="center"/>
    </xf>
    <xf numFmtId="0" fontId="8" fillId="0" borderId="0" xfId="0" applyFont="1" applyAlignment="1">
      <alignment horizontal="left" vertical="top" wrapText="1"/>
    </xf>
    <xf numFmtId="0" fontId="20" fillId="0" borderId="5" xfId="0" applyFont="1" applyBorder="1" applyAlignment="1">
      <alignment vertical="center"/>
    </xf>
    <xf numFmtId="0" fontId="7" fillId="0" borderId="1" xfId="1" applyFont="1" applyBorder="1" applyAlignment="1">
      <alignment horizontal="left" vertical="center"/>
    </xf>
    <xf numFmtId="0" fontId="20" fillId="0" borderId="2" xfId="0" applyFont="1" applyBorder="1" applyAlignment="1">
      <alignment horizontal="left"/>
    </xf>
    <xf numFmtId="0" fontId="15" fillId="0" borderId="0" xfId="0" applyFont="1" applyAlignment="1">
      <alignment horizontal="left" vertical="center"/>
    </xf>
    <xf numFmtId="0" fontId="7" fillId="0" borderId="1" xfId="0" applyFont="1" applyBorder="1" applyAlignment="1">
      <alignment horizontal="left" vertical="center"/>
    </xf>
    <xf numFmtId="0" fontId="8" fillId="0" borderId="5" xfId="0" applyFont="1" applyBorder="1" applyAlignment="1">
      <alignment horizontal="left" vertical="center"/>
    </xf>
    <xf numFmtId="0" fontId="23" fillId="0" borderId="4" xfId="0" applyFont="1" applyBorder="1" applyAlignment="1">
      <alignment horizontal="left" vertical="center"/>
    </xf>
    <xf numFmtId="0" fontId="20" fillId="0" borderId="0" xfId="0" applyFont="1" applyAlignment="1">
      <alignment horizontal="left" vertical="center"/>
    </xf>
    <xf numFmtId="0" fontId="20" fillId="0" borderId="5" xfId="0" applyFont="1" applyBorder="1" applyAlignment="1">
      <alignment horizontal="left" vertical="center"/>
    </xf>
    <xf numFmtId="0" fontId="7" fillId="0" borderId="4" xfId="1" applyFont="1" applyBorder="1" applyAlignment="1">
      <alignment vertical="center"/>
    </xf>
    <xf numFmtId="0" fontId="16" fillId="0" borderId="0" xfId="0" applyFont="1" applyAlignment="1">
      <alignment horizontal="left" vertical="center"/>
    </xf>
    <xf numFmtId="0" fontId="8" fillId="0" borderId="0" xfId="1" applyFont="1" applyAlignment="1">
      <alignment vertical="center"/>
    </xf>
    <xf numFmtId="0" fontId="8" fillId="0" borderId="5" xfId="0" applyFont="1" applyBorder="1" applyAlignment="1">
      <alignment horizontal="left"/>
    </xf>
    <xf numFmtId="2" fontId="7" fillId="0" borderId="6" xfId="0" applyNumberFormat="1" applyFont="1" applyBorder="1" applyAlignment="1">
      <alignment horizontal="center" vertical="center"/>
    </xf>
    <xf numFmtId="164" fontId="7" fillId="0" borderId="6" xfId="0" applyNumberFormat="1" applyFont="1" applyBorder="1" applyAlignment="1">
      <alignment horizontal="center" vertical="center"/>
    </xf>
    <xf numFmtId="2" fontId="9" fillId="0" borderId="0" xfId="0" applyNumberFormat="1" applyFont="1" applyAlignment="1">
      <alignment horizontal="center" vertical="center"/>
    </xf>
    <xf numFmtId="164" fontId="9" fillId="0" borderId="0" xfId="0" applyNumberFormat="1" applyFont="1" applyAlignment="1">
      <alignment horizontal="center" vertical="center"/>
    </xf>
    <xf numFmtId="0" fontId="20" fillId="0" borderId="0" xfId="4" applyFont="1" applyAlignment="1">
      <alignment horizontal="left"/>
    </xf>
    <xf numFmtId="1" fontId="8" fillId="0" borderId="0" xfId="0" applyNumberFormat="1" applyFont="1"/>
    <xf numFmtId="0" fontId="32" fillId="0" borderId="0" xfId="0" applyFont="1" applyAlignment="1">
      <alignment horizontal="left"/>
    </xf>
    <xf numFmtId="0" fontId="32" fillId="0" borderId="0" xfId="0" applyFont="1" applyAlignment="1">
      <alignment horizontal="right"/>
    </xf>
    <xf numFmtId="2" fontId="20" fillId="0" borderId="0" xfId="3" applyNumberFormat="1" applyFont="1" applyAlignment="1">
      <alignment horizontal="center"/>
    </xf>
    <xf numFmtId="2" fontId="28" fillId="0" borderId="0" xfId="0" applyNumberFormat="1" applyFont="1" applyAlignment="1">
      <alignment horizontal="center" vertical="center"/>
    </xf>
    <xf numFmtId="0" fontId="33" fillId="0" borderId="0" xfId="0" applyFont="1" applyAlignment="1">
      <alignment horizontal="center"/>
    </xf>
    <xf numFmtId="0" fontId="28" fillId="0" borderId="0" xfId="0" applyFont="1"/>
    <xf numFmtId="0" fontId="33" fillId="0" borderId="0" xfId="0" applyFont="1" applyAlignment="1">
      <alignment horizontal="center" vertical="center"/>
    </xf>
    <xf numFmtId="0" fontId="28" fillId="0" borderId="0" xfId="0" applyFont="1" applyAlignment="1">
      <alignment horizontal="center" vertical="center"/>
    </xf>
    <xf numFmtId="2" fontId="20" fillId="0" borderId="5" xfId="3" applyNumberFormat="1" applyFont="1" applyBorder="1" applyAlignment="1">
      <alignment horizontal="center"/>
    </xf>
    <xf numFmtId="1" fontId="10" fillId="0" borderId="1" xfId="0" applyNumberFormat="1" applyFont="1" applyBorder="1" applyAlignment="1">
      <alignment horizontal="center"/>
    </xf>
    <xf numFmtId="164" fontId="10" fillId="0" borderId="4" xfId="0" applyNumberFormat="1" applyFont="1" applyBorder="1" applyAlignment="1">
      <alignment horizontal="center" vertical="center"/>
    </xf>
    <xf numFmtId="165" fontId="10" fillId="0" borderId="6" xfId="0" applyNumberFormat="1" applyFont="1" applyBorder="1" applyAlignment="1">
      <alignment horizontal="center" vertical="center"/>
    </xf>
    <xf numFmtId="1" fontId="10" fillId="0" borderId="6" xfId="0" applyNumberFormat="1" applyFont="1" applyBorder="1" applyAlignment="1">
      <alignment horizontal="center" vertical="center"/>
    </xf>
    <xf numFmtId="0" fontId="7" fillId="0" borderId="6" xfId="0" applyFont="1" applyBorder="1" applyAlignment="1">
      <alignment horizontal="center" vertical="center"/>
    </xf>
    <xf numFmtId="1" fontId="7" fillId="0" borderId="6" xfId="0" applyNumberFormat="1" applyFont="1" applyBorder="1" applyAlignment="1">
      <alignment horizontal="center" vertical="center"/>
    </xf>
    <xf numFmtId="0" fontId="9" fillId="0" borderId="0" xfId="0" applyFont="1" applyAlignment="1">
      <alignment horizontal="center" vertical="center"/>
    </xf>
    <xf numFmtId="165" fontId="9" fillId="0" borderId="0" xfId="0" applyNumberFormat="1" applyFont="1" applyAlignment="1">
      <alignment horizontal="center" vertical="center"/>
    </xf>
    <xf numFmtId="1" fontId="9" fillId="0" borderId="0" xfId="0" applyNumberFormat="1" applyFont="1" applyAlignment="1">
      <alignment horizontal="center" vertical="center"/>
    </xf>
    <xf numFmtId="0" fontId="9" fillId="0" borderId="0" xfId="0" applyFont="1"/>
    <xf numFmtId="0" fontId="7" fillId="0" borderId="0" xfId="0" applyFont="1" applyAlignment="1">
      <alignment horizontal="left" vertical="center"/>
    </xf>
    <xf numFmtId="0" fontId="9" fillId="0" borderId="0" xfId="0" applyFont="1" applyAlignment="1">
      <alignment horizontal="left"/>
    </xf>
    <xf numFmtId="0" fontId="7" fillId="0" borderId="0" xfId="0" applyFont="1" applyAlignment="1">
      <alignment vertical="center"/>
    </xf>
    <xf numFmtId="0" fontId="9" fillId="0" borderId="0" xfId="0" applyFont="1" applyAlignment="1">
      <alignment horizontal="center"/>
    </xf>
    <xf numFmtId="164" fontId="8" fillId="0" borderId="0" xfId="0" applyNumberFormat="1" applyFont="1" applyAlignment="1">
      <alignment horizontal="center"/>
    </xf>
    <xf numFmtId="164" fontId="7" fillId="0" borderId="0" xfId="0" applyNumberFormat="1" applyFont="1" applyAlignment="1">
      <alignment horizontal="center" vertical="center"/>
    </xf>
    <xf numFmtId="164" fontId="8" fillId="0" borderId="5" xfId="0" applyNumberFormat="1" applyFont="1" applyBorder="1" applyAlignment="1">
      <alignment horizontal="center"/>
    </xf>
    <xf numFmtId="164" fontId="10" fillId="0" borderId="0" xfId="0" applyNumberFormat="1" applyFont="1" applyAlignment="1">
      <alignment horizontal="center"/>
    </xf>
    <xf numFmtId="2" fontId="8" fillId="0" borderId="0" xfId="0" applyNumberFormat="1" applyFont="1"/>
    <xf numFmtId="2" fontId="8" fillId="0" borderId="5" xfId="0" applyNumberFormat="1" applyFont="1" applyBorder="1"/>
    <xf numFmtId="164" fontId="10" fillId="0" borderId="0" xfId="0" applyNumberFormat="1" applyFont="1" applyAlignment="1">
      <alignment horizontal="center" vertical="center"/>
    </xf>
    <xf numFmtId="164" fontId="20" fillId="0" borderId="0" xfId="0" applyNumberFormat="1" applyFont="1" applyAlignment="1">
      <alignment horizontal="center" vertical="center"/>
    </xf>
    <xf numFmtId="2" fontId="9" fillId="0" borderId="5" xfId="0" applyNumberFormat="1" applyFont="1" applyBorder="1" applyAlignment="1">
      <alignment horizontal="center" vertical="center"/>
    </xf>
    <xf numFmtId="0" fontId="7" fillId="0" borderId="4" xfId="0" applyFont="1" applyBorder="1" applyAlignment="1">
      <alignment vertical="center"/>
    </xf>
    <xf numFmtId="2" fontId="30" fillId="0" borderId="5" xfId="0" applyNumberFormat="1" applyFont="1" applyBorder="1" applyAlignment="1">
      <alignment horizontal="center" vertical="center"/>
    </xf>
    <xf numFmtId="1" fontId="8" fillId="0" borderId="6" xfId="0" applyNumberFormat="1" applyFont="1" applyBorder="1" applyAlignment="1">
      <alignment horizontal="center"/>
    </xf>
    <xf numFmtId="0" fontId="8" fillId="0" borderId="6" xfId="0" applyFont="1" applyBorder="1" applyAlignment="1">
      <alignment horizontal="center" vertical="center"/>
    </xf>
    <xf numFmtId="165" fontId="9" fillId="0" borderId="5" xfId="0" applyNumberFormat="1" applyFont="1" applyBorder="1" applyAlignment="1">
      <alignment horizontal="center" vertical="center"/>
    </xf>
    <xf numFmtId="164" fontId="9" fillId="0" borderId="5" xfId="0" applyNumberFormat="1" applyFont="1" applyBorder="1" applyAlignment="1">
      <alignment horizontal="center" vertical="center"/>
    </xf>
    <xf numFmtId="165" fontId="8" fillId="0" borderId="0" xfId="0" applyNumberFormat="1" applyFont="1" applyAlignment="1">
      <alignment vertical="center"/>
    </xf>
    <xf numFmtId="0" fontId="8" fillId="0" borderId="0" xfId="0" quotePrefix="1" applyFont="1" applyAlignment="1">
      <alignment vertical="center"/>
    </xf>
    <xf numFmtId="0" fontId="8" fillId="0" borderId="0" xfId="1" applyFont="1" applyAlignment="1">
      <alignment horizontal="center"/>
    </xf>
    <xf numFmtId="0" fontId="20" fillId="0" borderId="0" xfId="1" applyFont="1" applyAlignment="1">
      <alignment horizontal="center"/>
    </xf>
    <xf numFmtId="0" fontId="20" fillId="0" borderId="5" xfId="1" applyFont="1" applyBorder="1" applyAlignment="1">
      <alignment horizontal="center"/>
    </xf>
    <xf numFmtId="165" fontId="8" fillId="0" borderId="0" xfId="0" applyNumberFormat="1" applyFont="1" applyAlignment="1">
      <alignment horizontal="left"/>
    </xf>
    <xf numFmtId="1" fontId="23" fillId="0" borderId="3" xfId="0" applyNumberFormat="1" applyFont="1" applyBorder="1" applyAlignment="1">
      <alignment horizontal="center" vertical="center"/>
    </xf>
    <xf numFmtId="1" fontId="23" fillId="0" borderId="6" xfId="0" applyNumberFormat="1" applyFont="1" applyBorder="1" applyAlignment="1">
      <alignment horizontal="center" vertical="center"/>
    </xf>
    <xf numFmtId="1" fontId="23" fillId="0" borderId="6" xfId="0" applyNumberFormat="1" applyFont="1" applyBorder="1" applyAlignment="1">
      <alignment horizontal="center" vertical="center" wrapText="1"/>
    </xf>
    <xf numFmtId="165" fontId="23" fillId="0" borderId="6" xfId="0" applyNumberFormat="1" applyFont="1" applyBorder="1" applyAlignment="1">
      <alignment horizontal="center" vertical="center" wrapText="1"/>
    </xf>
    <xf numFmtId="2" fontId="23" fillId="0" borderId="3" xfId="0" applyNumberFormat="1" applyFont="1" applyBorder="1" applyAlignment="1">
      <alignment horizontal="center" vertical="center"/>
    </xf>
    <xf numFmtId="165" fontId="23" fillId="0" borderId="3" xfId="0" applyNumberFormat="1" applyFont="1" applyBorder="1" applyAlignment="1">
      <alignment horizontal="center" vertical="center"/>
    </xf>
    <xf numFmtId="165" fontId="23" fillId="0" borderId="3" xfId="0" applyNumberFormat="1" applyFont="1" applyBorder="1" applyAlignment="1">
      <alignment horizontal="left" vertical="center"/>
    </xf>
    <xf numFmtId="1" fontId="23" fillId="0" borderId="3" xfId="0" applyNumberFormat="1" applyFont="1" applyBorder="1" applyAlignment="1">
      <alignment horizontal="left" vertical="center"/>
    </xf>
    <xf numFmtId="1" fontId="23" fillId="0" borderId="3" xfId="0" applyNumberFormat="1" applyFont="1" applyBorder="1" applyAlignment="1">
      <alignment vertical="center"/>
    </xf>
    <xf numFmtId="0" fontId="20" fillId="0" borderId="0" xfId="0" applyFont="1" applyAlignment="1">
      <alignment horizontal="center" vertical="center"/>
    </xf>
    <xf numFmtId="0" fontId="34" fillId="0" borderId="0" xfId="0" applyFont="1" applyAlignment="1">
      <alignment horizontal="center" vertical="center"/>
    </xf>
    <xf numFmtId="1" fontId="34" fillId="0" borderId="0" xfId="0" applyNumberFormat="1" applyFont="1" applyAlignment="1">
      <alignment horizontal="center" vertical="center"/>
    </xf>
    <xf numFmtId="0" fontId="34" fillId="0" borderId="0" xfId="0" applyFont="1" applyAlignment="1">
      <alignment horizontal="center"/>
    </xf>
    <xf numFmtId="0" fontId="34" fillId="0" borderId="0" xfId="0" applyFont="1" applyAlignment="1">
      <alignment horizontal="left" vertical="center"/>
    </xf>
    <xf numFmtId="0" fontId="34" fillId="0" borderId="0" xfId="0" applyFont="1" applyAlignment="1">
      <alignment vertical="center"/>
    </xf>
    <xf numFmtId="165" fontId="28" fillId="0" borderId="0" xfId="0" applyNumberFormat="1" applyFont="1" applyAlignment="1">
      <alignment horizontal="center"/>
    </xf>
    <xf numFmtId="0" fontId="28" fillId="0" borderId="0" xfId="0" applyFont="1" applyAlignment="1">
      <alignment horizontal="center"/>
    </xf>
    <xf numFmtId="166" fontId="34" fillId="0" borderId="0" xfId="0" applyNumberFormat="1" applyFont="1" applyAlignment="1">
      <alignment horizontal="center" vertical="center"/>
    </xf>
    <xf numFmtId="0" fontId="34" fillId="0" borderId="5" xfId="0" applyFont="1" applyBorder="1" applyAlignment="1">
      <alignment horizontal="center" vertical="center"/>
    </xf>
    <xf numFmtId="1" fontId="34" fillId="0" borderId="5" xfId="0" applyNumberFormat="1" applyFont="1" applyBorder="1" applyAlignment="1">
      <alignment horizontal="center" vertical="center"/>
    </xf>
    <xf numFmtId="0" fontId="34" fillId="0" borderId="5" xfId="0" applyFont="1" applyBorder="1" applyAlignment="1">
      <alignment horizontal="center"/>
    </xf>
    <xf numFmtId="0" fontId="34" fillId="0" borderId="5" xfId="0" applyFont="1" applyBorder="1" applyAlignment="1">
      <alignment horizontal="left" vertical="center"/>
    </xf>
    <xf numFmtId="0" fontId="34" fillId="0" borderId="5" xfId="0" applyFont="1" applyBorder="1" applyAlignment="1">
      <alignment vertical="center"/>
    </xf>
    <xf numFmtId="1" fontId="12" fillId="0" borderId="0" xfId="0" applyNumberFormat="1" applyFont="1" applyAlignment="1">
      <alignment horizontal="center"/>
    </xf>
    <xf numFmtId="2" fontId="12" fillId="0" borderId="0" xfId="0" applyNumberFormat="1" applyFont="1" applyAlignment="1">
      <alignment horizontal="center"/>
    </xf>
    <xf numFmtId="0" fontId="12" fillId="0" borderId="0" xfId="0" applyFont="1" applyAlignment="1">
      <alignment horizontal="left"/>
    </xf>
    <xf numFmtId="165" fontId="12" fillId="0" borderId="0" xfId="0" applyNumberFormat="1" applyFont="1" applyAlignment="1">
      <alignment horizontal="center" vertical="center"/>
    </xf>
    <xf numFmtId="164" fontId="12" fillId="0" borderId="0" xfId="0" applyNumberFormat="1" applyFont="1" applyAlignment="1">
      <alignment horizontal="center" vertical="center"/>
    </xf>
    <xf numFmtId="164" fontId="12" fillId="0" borderId="5" xfId="0" applyNumberFormat="1" applyFont="1" applyBorder="1" applyAlignment="1">
      <alignment horizontal="center" vertical="center"/>
    </xf>
    <xf numFmtId="2" fontId="12" fillId="0" borderId="0" xfId="0" applyNumberFormat="1" applyFont="1" applyAlignment="1">
      <alignment horizontal="center" vertical="center"/>
    </xf>
    <xf numFmtId="164" fontId="35" fillId="0" borderId="0" xfId="0" applyNumberFormat="1" applyFont="1" applyAlignment="1">
      <alignment horizontal="center" vertical="center"/>
    </xf>
    <xf numFmtId="2" fontId="35" fillId="0" borderId="0" xfId="0" applyNumberFormat="1" applyFont="1" applyAlignment="1">
      <alignment horizontal="center" vertical="center"/>
    </xf>
    <xf numFmtId="165" fontId="35" fillId="0" borderId="0" xfId="0" applyNumberFormat="1" applyFont="1" applyAlignment="1">
      <alignment horizontal="center" vertical="center"/>
    </xf>
    <xf numFmtId="1" fontId="35" fillId="0" borderId="0" xfId="0" applyNumberFormat="1" applyFont="1" applyAlignment="1">
      <alignment horizontal="center" vertical="center"/>
    </xf>
    <xf numFmtId="0" fontId="23" fillId="0" borderId="3" xfId="0" applyFont="1" applyBorder="1" applyAlignment="1">
      <alignment horizontal="center" vertical="center"/>
    </xf>
    <xf numFmtId="1" fontId="20" fillId="0" borderId="0" xfId="0" applyNumberFormat="1" applyFont="1" applyAlignment="1">
      <alignment horizontal="left" vertical="center"/>
    </xf>
    <xf numFmtId="0" fontId="12" fillId="0" borderId="0" xfId="0" applyFont="1" applyAlignment="1">
      <alignment horizontal="center" vertical="center"/>
    </xf>
    <xf numFmtId="49" fontId="8" fillId="0" borderId="0" xfId="0" applyNumberFormat="1" applyFont="1" applyAlignment="1">
      <alignment horizontal="center" vertical="center"/>
    </xf>
    <xf numFmtId="0" fontId="7" fillId="0" borderId="1" xfId="0" applyFont="1" applyBorder="1" applyAlignment="1">
      <alignment vertical="center"/>
    </xf>
    <xf numFmtId="0" fontId="7" fillId="0" borderId="1" xfId="0" applyFont="1" applyBorder="1" applyAlignment="1">
      <alignment horizontal="center" vertical="center"/>
    </xf>
    <xf numFmtId="164" fontId="7" fillId="0" borderId="1" xfId="0" applyNumberFormat="1" applyFont="1" applyBorder="1" applyAlignment="1">
      <alignment horizontal="center" vertical="center" wrapText="1"/>
    </xf>
    <xf numFmtId="1" fontId="7" fillId="0" borderId="1" xfId="0" applyNumberFormat="1" applyFont="1" applyBorder="1" applyAlignment="1">
      <alignment horizontal="center" vertical="center" wrapText="1"/>
    </xf>
    <xf numFmtId="49" fontId="7" fillId="0" borderId="4" xfId="0" applyNumberFormat="1" applyFont="1" applyBorder="1" applyAlignment="1">
      <alignment horizontal="center" vertical="center" wrapText="1"/>
    </xf>
    <xf numFmtId="0" fontId="20" fillId="0" borderId="0" xfId="1" applyFont="1"/>
    <xf numFmtId="1" fontId="20" fillId="0" borderId="0" xfId="1" applyNumberFormat="1" applyFont="1" applyAlignment="1">
      <alignment horizontal="center"/>
    </xf>
    <xf numFmtId="165" fontId="20" fillId="0" borderId="0" xfId="1" applyNumberFormat="1" applyFont="1" applyAlignment="1">
      <alignment horizontal="center"/>
    </xf>
    <xf numFmtId="1" fontId="20" fillId="0" borderId="0" xfId="1" applyNumberFormat="1" applyFont="1"/>
    <xf numFmtId="0" fontId="8" fillId="0" borderId="0" xfId="1" applyFont="1"/>
    <xf numFmtId="1" fontId="8" fillId="0" borderId="0" xfId="1" applyNumberFormat="1" applyFont="1" applyAlignment="1">
      <alignment horizontal="center"/>
    </xf>
    <xf numFmtId="165" fontId="8" fillId="0" borderId="0" xfId="1" applyNumberFormat="1" applyFont="1" applyAlignment="1">
      <alignment horizontal="center"/>
    </xf>
    <xf numFmtId="1" fontId="8" fillId="0" borderId="0" xfId="1" applyNumberFormat="1" applyFont="1"/>
    <xf numFmtId="49" fontId="8" fillId="0" borderId="0" xfId="0" applyNumberFormat="1" applyFont="1" applyAlignment="1">
      <alignment horizontal="center"/>
    </xf>
    <xf numFmtId="0" fontId="15" fillId="2" borderId="9" xfId="0" applyFont="1" applyFill="1" applyBorder="1" applyAlignment="1">
      <alignment vertical="top" wrapText="1"/>
    </xf>
    <xf numFmtId="0" fontId="16" fillId="2" borderId="8" xfId="0" applyFont="1" applyFill="1" applyBorder="1" applyAlignment="1">
      <alignment vertical="top" wrapText="1"/>
    </xf>
    <xf numFmtId="0" fontId="16" fillId="2" borderId="9" xfId="0" applyFont="1" applyFill="1" applyBorder="1" applyAlignment="1">
      <alignment vertical="top" wrapText="1"/>
    </xf>
    <xf numFmtId="0" fontId="14" fillId="2" borderId="9" xfId="0" applyFont="1" applyFill="1" applyBorder="1" applyAlignment="1">
      <alignment vertical="top" wrapText="1"/>
    </xf>
    <xf numFmtId="0" fontId="15" fillId="2" borderId="9" xfId="0" applyFont="1" applyFill="1" applyBorder="1"/>
    <xf numFmtId="0" fontId="15" fillId="2" borderId="10" xfId="0" applyFont="1" applyFill="1" applyBorder="1" applyAlignment="1">
      <alignment vertical="top" wrapText="1"/>
    </xf>
    <xf numFmtId="0" fontId="15" fillId="2" borderId="9" xfId="0" applyFont="1" applyFill="1" applyBorder="1" applyAlignment="1">
      <alignment vertical="center" wrapText="1"/>
    </xf>
    <xf numFmtId="0" fontId="15" fillId="2" borderId="9" xfId="0" applyFont="1" applyFill="1" applyBorder="1" applyAlignment="1">
      <alignment horizontal="left" vertical="center" wrapText="1"/>
    </xf>
    <xf numFmtId="0" fontId="15" fillId="2" borderId="9" xfId="3" applyFont="1" applyFill="1" applyBorder="1" applyAlignment="1">
      <alignment vertical="top" wrapText="1"/>
    </xf>
    <xf numFmtId="0" fontId="15" fillId="2" borderId="10" xfId="0" applyFont="1" applyFill="1" applyBorder="1" applyAlignment="1">
      <alignment wrapText="1"/>
    </xf>
    <xf numFmtId="0" fontId="15" fillId="2" borderId="11" xfId="0" applyFont="1" applyFill="1" applyBorder="1" applyAlignment="1">
      <alignment wrapText="1"/>
    </xf>
    <xf numFmtId="0" fontId="8" fillId="0" borderId="0" xfId="4" applyFont="1" applyAlignment="1">
      <alignment horizontal="left"/>
    </xf>
    <xf numFmtId="0" fontId="2" fillId="0" borderId="0" xfId="0" applyFont="1" applyAlignment="1">
      <alignment horizontal="left" vertical="center"/>
    </xf>
    <xf numFmtId="0" fontId="38" fillId="0" borderId="0" xfId="0" applyFont="1"/>
    <xf numFmtId="0" fontId="28" fillId="0" borderId="0" xfId="0" applyFont="1" applyAlignment="1">
      <alignment horizontal="left" vertical="center"/>
    </xf>
    <xf numFmtId="15" fontId="8" fillId="0" borderId="0" xfId="0" applyNumberFormat="1" applyFont="1" applyAlignment="1">
      <alignment horizontal="left"/>
    </xf>
    <xf numFmtId="0" fontId="20" fillId="0" borderId="0" xfId="0" applyFont="1" applyAlignment="1">
      <alignment horizontal="left" vertical="top" wrapText="1"/>
    </xf>
    <xf numFmtId="0" fontId="8" fillId="0" borderId="0" xfId="0" applyFont="1" applyAlignment="1">
      <alignment horizontal="left" vertical="top" wrapText="1"/>
    </xf>
    <xf numFmtId="0" fontId="28" fillId="0" borderId="0" xfId="0" applyFont="1" applyAlignment="1">
      <alignment horizontal="left" vertical="center" wrapText="1"/>
    </xf>
    <xf numFmtId="0" fontId="8" fillId="0" borderId="7" xfId="0" applyFont="1" applyBorder="1" applyAlignment="1">
      <alignment horizontal="left" wrapText="1"/>
    </xf>
    <xf numFmtId="0" fontId="3" fillId="0" borderId="0" xfId="0" applyFont="1" applyAlignment="1">
      <alignment horizontal="left" vertical="center" wrapText="1"/>
    </xf>
    <xf numFmtId="0" fontId="15" fillId="0" borderId="0" xfId="0" applyFont="1" applyAlignment="1">
      <alignment horizontal="left" vertical="center" wrapText="1"/>
    </xf>
    <xf numFmtId="0" fontId="16" fillId="0" borderId="0" xfId="0" applyFont="1" applyAlignment="1">
      <alignment horizontal="left" vertical="center" wrapText="1"/>
    </xf>
  </cellXfs>
  <cellStyles count="5">
    <cellStyle name="Normal" xfId="0" builtinId="0"/>
    <cellStyle name="Normal 2" xfId="2" xr:uid="{00000000-0005-0000-0000-000001000000}"/>
    <cellStyle name="Normal 3" xfId="1" xr:uid="{00000000-0005-0000-0000-000002000000}"/>
    <cellStyle name="Normal 4" xfId="4" xr:uid="{02C8917E-0819-4BF6-B811-630B775FC1B9}"/>
    <cellStyle name="Normal 5" xfId="3" xr:uid="{00000000-0005-0000-0000-00000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4503419</xdr:colOff>
      <xdr:row>0</xdr:row>
      <xdr:rowOff>47625</xdr:rowOff>
    </xdr:from>
    <xdr:to>
      <xdr:col>0</xdr:col>
      <xdr:colOff>6067424</xdr:colOff>
      <xdr:row>1</xdr:row>
      <xdr:rowOff>179070</xdr:rowOff>
    </xdr:to>
    <xdr:pic>
      <xdr:nvPicPr>
        <xdr:cNvPr id="2" name="Picture 1" descr="GovMB_Logo_blk">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03419" y="47625"/>
          <a:ext cx="156400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N31"/>
  <sheetViews>
    <sheetView tabSelected="1" zoomScaleNormal="100" workbookViewId="0">
      <selection activeCell="B8" sqref="B8"/>
    </sheetView>
  </sheetViews>
  <sheetFormatPr defaultColWidth="9" defaultRowHeight="14.4"/>
  <cols>
    <col min="1" max="1" width="121.75" style="13" customWidth="1"/>
    <col min="2" max="2" width="51.25" style="13" customWidth="1"/>
    <col min="3" max="16384" width="9" style="13"/>
  </cols>
  <sheetData>
    <row r="1" spans="1:2">
      <c r="A1" s="208" t="s">
        <v>18</v>
      </c>
    </row>
    <row r="2" spans="1:2">
      <c r="A2" s="209" t="s">
        <v>848</v>
      </c>
    </row>
    <row r="3" spans="1:2" ht="15" customHeight="1">
      <c r="A3" s="209"/>
    </row>
    <row r="4" spans="1:2" ht="35.4" customHeight="1">
      <c r="A4" s="210" t="s">
        <v>847</v>
      </c>
    </row>
    <row r="5" spans="1:2">
      <c r="A5" s="209"/>
    </row>
    <row r="6" spans="1:2">
      <c r="A6" s="207" t="s">
        <v>259</v>
      </c>
      <c r="B6" s="20"/>
    </row>
    <row r="7" spans="1:2">
      <c r="A7" s="211"/>
    </row>
    <row r="8" spans="1:2">
      <c r="A8" s="207" t="s">
        <v>261</v>
      </c>
      <c r="B8" s="13" t="s">
        <v>846</v>
      </c>
    </row>
    <row r="9" spans="1:2" ht="58.8" customHeight="1">
      <c r="A9" s="207" t="s">
        <v>849</v>
      </c>
    </row>
    <row r="10" spans="1:2">
      <c r="A10" s="207"/>
    </row>
    <row r="11" spans="1:2" ht="314.39999999999998" customHeight="1">
      <c r="A11" s="209" t="s">
        <v>1055</v>
      </c>
      <c r="B11" s="220"/>
    </row>
    <row r="12" spans="1:2" ht="73.2" customHeight="1">
      <c r="A12" s="209" t="s">
        <v>1121</v>
      </c>
    </row>
    <row r="13" spans="1:2">
      <c r="A13" s="209"/>
    </row>
    <row r="14" spans="1:2" ht="72">
      <c r="A14" s="207" t="s">
        <v>753</v>
      </c>
    </row>
    <row r="15" spans="1:2">
      <c r="A15" s="207"/>
    </row>
    <row r="16" spans="1:2" ht="28.2" customHeight="1">
      <c r="A16" s="212" t="s">
        <v>19</v>
      </c>
    </row>
    <row r="17" spans="1:66" ht="43.2">
      <c r="A17" s="207" t="s">
        <v>850</v>
      </c>
    </row>
    <row r="18" spans="1:66">
      <c r="A18" s="207"/>
    </row>
    <row r="19" spans="1:66">
      <c r="A19" s="209" t="s">
        <v>260</v>
      </c>
    </row>
    <row r="20" spans="1:66">
      <c r="A20" s="207"/>
    </row>
    <row r="21" spans="1:66">
      <c r="A21" s="209" t="s">
        <v>189</v>
      </c>
    </row>
    <row r="22" spans="1:66" ht="19.5" customHeight="1">
      <c r="A22" s="213" t="s">
        <v>238</v>
      </c>
    </row>
    <row r="23" spans="1:66" s="9" customFormat="1" ht="28.8">
      <c r="A23" s="214" t="s">
        <v>241</v>
      </c>
      <c r="B23" s="4"/>
      <c r="C23" s="32"/>
      <c r="D23" s="32"/>
      <c r="E23" s="7"/>
      <c r="F23" s="32"/>
      <c r="G23" s="32"/>
      <c r="H23" s="7"/>
      <c r="I23" s="32"/>
      <c r="J23" s="32"/>
      <c r="K23" s="32"/>
      <c r="L23" s="32"/>
      <c r="M23" s="26"/>
      <c r="N23" s="32"/>
      <c r="O23" s="7"/>
      <c r="P23" s="7"/>
      <c r="Q23" s="32"/>
      <c r="R23" s="32"/>
      <c r="S23" s="32"/>
      <c r="T23" s="26"/>
      <c r="U23" s="32"/>
      <c r="V23" s="7"/>
      <c r="W23" s="32"/>
      <c r="X23" s="26"/>
      <c r="Y23" s="32"/>
      <c r="Z23" s="32"/>
      <c r="AA23" s="32"/>
      <c r="AB23" s="32"/>
      <c r="AC23" s="32"/>
      <c r="AD23" s="32"/>
      <c r="AE23" s="32"/>
      <c r="AF23" s="32"/>
      <c r="AG23" s="32"/>
      <c r="AH23" s="7"/>
      <c r="AI23" s="7"/>
      <c r="AJ23" s="32"/>
      <c r="AK23" s="32"/>
      <c r="AL23" s="26"/>
      <c r="AM23" s="26"/>
      <c r="AN23" s="32"/>
      <c r="AO23" s="32"/>
      <c r="AP23" s="26"/>
      <c r="AQ23" s="7"/>
      <c r="AR23" s="32"/>
      <c r="AS23" s="26"/>
      <c r="AT23" s="26"/>
      <c r="AU23" s="32"/>
      <c r="AV23" s="32"/>
      <c r="AW23" s="7"/>
      <c r="AX23" s="32"/>
      <c r="AY23" s="32"/>
      <c r="AZ23" s="32"/>
      <c r="BA23" s="32"/>
      <c r="BB23" s="32"/>
      <c r="BC23" s="26"/>
      <c r="BD23" s="26"/>
      <c r="BE23" s="32"/>
      <c r="BF23" s="32"/>
      <c r="BG23" s="26"/>
      <c r="BH23" s="26"/>
      <c r="BI23" s="4"/>
      <c r="BJ23" s="4"/>
      <c r="BK23" s="4"/>
      <c r="BL23" s="4"/>
      <c r="BM23" s="4"/>
      <c r="BN23" s="4"/>
    </row>
    <row r="24" spans="1:66">
      <c r="A24" s="211"/>
    </row>
    <row r="25" spans="1:66" s="22" customFormat="1" ht="86.4">
      <c r="A25" s="215" t="s">
        <v>754</v>
      </c>
      <c r="B25" s="21"/>
    </row>
    <row r="26" spans="1:66">
      <c r="A26" s="212"/>
    </row>
    <row r="27" spans="1:66">
      <c r="A27" s="216" t="s">
        <v>156</v>
      </c>
      <c r="B27" s="23"/>
    </row>
    <row r="28" spans="1:66">
      <c r="A28" s="216" t="s">
        <v>157</v>
      </c>
    </row>
    <row r="29" spans="1:66">
      <c r="A29" s="216" t="s">
        <v>158</v>
      </c>
    </row>
    <row r="30" spans="1:66">
      <c r="A30" s="216" t="s">
        <v>239</v>
      </c>
    </row>
    <row r="31" spans="1:66">
      <c r="A31" s="217" t="s">
        <v>240</v>
      </c>
    </row>
  </sheetData>
  <pageMargins left="0.75" right="0.75" top="0.7" bottom="0.7" header="0.5" footer="0.5"/>
  <pageSetup scale="84" fitToHeight="0" orientation="portrait" horizontalDpi="4294967294" verticalDpi="4294967294"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R67"/>
  <sheetViews>
    <sheetView workbookViewId="0"/>
  </sheetViews>
  <sheetFormatPr defaultColWidth="9.125" defaultRowHeight="13.8"/>
  <cols>
    <col min="1" max="1" width="15" style="82" customWidth="1"/>
    <col min="2" max="2" width="14.875" style="4" bestFit="1" customWidth="1"/>
    <col min="3" max="3" width="16.25" style="7" bestFit="1" customWidth="1"/>
    <col min="4" max="4" width="13.625" style="8" bestFit="1" customWidth="1"/>
    <col min="5" max="5" width="11.25" style="8" bestFit="1" customWidth="1"/>
    <col min="6" max="6" width="27.625" style="4" customWidth="1"/>
    <col min="7" max="7" width="11.25" style="4" bestFit="1" customWidth="1"/>
    <col min="8" max="8" width="10.125" style="8" bestFit="1" customWidth="1"/>
    <col min="9" max="9" width="9.625" style="32" bestFit="1" customWidth="1"/>
    <col min="10" max="10" width="7.25" style="26" bestFit="1" customWidth="1"/>
    <col min="11" max="11" width="10.25" style="26" bestFit="1" customWidth="1"/>
    <col min="12" max="12" width="7.25" style="7" bestFit="1" customWidth="1"/>
    <col min="13" max="13" width="8.25" style="26" bestFit="1" customWidth="1"/>
    <col min="14" max="14" width="9.125" style="26" bestFit="1" customWidth="1"/>
    <col min="15" max="15" width="7.75" style="32" bestFit="1" customWidth="1"/>
    <col min="16" max="16" width="7.25" style="32" bestFit="1" customWidth="1"/>
    <col min="17" max="17" width="8.75" style="32" bestFit="1" customWidth="1"/>
    <col min="18" max="18" width="8.25" style="26" bestFit="1" customWidth="1"/>
    <col min="19" max="19" width="7.25" style="26" bestFit="1" customWidth="1"/>
    <col min="20" max="20" width="7.25" style="7" bestFit="1" customWidth="1"/>
    <col min="21" max="21" width="7.125" style="32" bestFit="1" customWidth="1"/>
    <col min="22" max="22" width="7.125" style="26" bestFit="1" customWidth="1"/>
    <col min="23" max="23" width="7.25" style="26" bestFit="1" customWidth="1"/>
    <col min="24" max="24" width="7.75" style="26" bestFit="1" customWidth="1"/>
    <col min="25" max="25" width="7" style="26" bestFit="1" customWidth="1"/>
    <col min="26" max="26" width="7.25" style="32" bestFit="1" customWidth="1"/>
    <col min="27" max="27" width="10.25" style="32" bestFit="1" customWidth="1"/>
    <col min="28" max="30" width="7.75" style="26" bestFit="1" customWidth="1"/>
    <col min="31" max="31" width="7.25" style="7" bestFit="1" customWidth="1"/>
    <col min="32" max="32" width="7.75" style="26" bestFit="1" customWidth="1"/>
    <col min="33" max="33" width="7.75" style="32" bestFit="1" customWidth="1"/>
    <col min="34" max="34" width="8.75" style="32" bestFit="1" customWidth="1"/>
    <col min="35" max="37" width="9.125" style="26"/>
    <col min="38" max="38" width="9.25" style="32" bestFit="1" customWidth="1"/>
    <col min="39" max="39" width="9.25" style="7" bestFit="1" customWidth="1"/>
    <col min="40" max="40" width="8.125" style="32" bestFit="1" customWidth="1"/>
    <col min="41" max="41" width="9.875" style="8" bestFit="1" customWidth="1"/>
    <col min="42" max="42" width="9.125" style="26"/>
    <col min="43" max="43" width="7.75" style="26" bestFit="1" customWidth="1"/>
    <col min="44" max="44" width="7.125" style="26" bestFit="1" customWidth="1"/>
    <col min="45" max="45" width="9.75" style="8" bestFit="1" customWidth="1"/>
    <col min="46" max="46" width="8.25" style="26" bestFit="1" customWidth="1"/>
    <col min="47" max="47" width="7.25" style="26" bestFit="1" customWidth="1"/>
    <col min="48" max="48" width="7.75" style="26" bestFit="1" customWidth="1"/>
    <col min="49" max="49" width="7.625" style="8" bestFit="1" customWidth="1"/>
    <col min="50" max="50" width="7.25" style="8" bestFit="1" customWidth="1"/>
    <col min="51" max="51" width="7.125" style="32" bestFit="1" customWidth="1"/>
    <col min="52" max="52" width="7.25" style="26" bestFit="1" customWidth="1"/>
    <col min="53" max="53" width="8" style="26" bestFit="1" customWidth="1"/>
    <col min="54" max="54" width="7.25" style="26" bestFit="1" customWidth="1"/>
    <col min="55" max="55" width="7" style="32" bestFit="1" customWidth="1"/>
    <col min="56" max="56" width="9.125" style="26" bestFit="1" customWidth="1"/>
    <col min="57" max="57" width="9.125" style="8"/>
    <col min="58" max="58" width="9.125" style="26" bestFit="1" customWidth="1"/>
    <col min="59" max="59" width="9.125" style="32" bestFit="1" customWidth="1"/>
    <col min="60" max="60" width="9.125" style="8" bestFit="1" customWidth="1"/>
    <col min="61" max="62" width="9.125" style="32" bestFit="1" customWidth="1"/>
    <col min="63" max="64" width="9.125" style="26" bestFit="1" customWidth="1"/>
    <col min="65" max="65" width="9.125" style="7"/>
    <col min="66" max="70" width="9.125" style="26"/>
    <col min="71" max="16384" width="9.125" style="4"/>
  </cols>
  <sheetData>
    <row r="1" spans="1:70" ht="20.25" customHeight="1">
      <c r="A1" s="95" t="s">
        <v>1060</v>
      </c>
      <c r="B1" s="27"/>
      <c r="C1" s="27"/>
      <c r="D1" s="27"/>
      <c r="E1" s="27"/>
      <c r="F1" s="27"/>
      <c r="J1" s="149"/>
    </row>
    <row r="2" spans="1:70" ht="15">
      <c r="A2" s="90" t="s">
        <v>98</v>
      </c>
      <c r="B2" s="33" t="s">
        <v>195</v>
      </c>
      <c r="C2" s="33" t="s">
        <v>196</v>
      </c>
      <c r="D2" s="34" t="s">
        <v>154</v>
      </c>
      <c r="E2" s="34" t="s">
        <v>155</v>
      </c>
      <c r="F2" s="35" t="s">
        <v>152</v>
      </c>
      <c r="G2" s="35" t="s">
        <v>149</v>
      </c>
      <c r="H2" s="35" t="s">
        <v>31</v>
      </c>
      <c r="I2" s="34" t="s">
        <v>253</v>
      </c>
      <c r="J2" s="39" t="s">
        <v>32</v>
      </c>
      <c r="K2" s="39" t="s">
        <v>562</v>
      </c>
      <c r="L2" s="125" t="s">
        <v>563</v>
      </c>
      <c r="M2" s="39" t="s">
        <v>33</v>
      </c>
      <c r="N2" s="39" t="s">
        <v>129</v>
      </c>
      <c r="O2" s="34" t="s">
        <v>148</v>
      </c>
      <c r="P2" s="34" t="s">
        <v>93</v>
      </c>
      <c r="Q2" s="34" t="s">
        <v>144</v>
      </c>
      <c r="R2" s="39" t="s">
        <v>49</v>
      </c>
      <c r="S2" s="39" t="s">
        <v>34</v>
      </c>
      <c r="T2" s="40" t="s">
        <v>35</v>
      </c>
      <c r="U2" s="34" t="s">
        <v>36</v>
      </c>
      <c r="V2" s="39" t="s">
        <v>131</v>
      </c>
      <c r="W2" s="39" t="s">
        <v>139</v>
      </c>
      <c r="X2" s="39" t="s">
        <v>141</v>
      </c>
      <c r="Y2" s="39" t="s">
        <v>52</v>
      </c>
      <c r="Z2" s="34" t="s">
        <v>254</v>
      </c>
      <c r="AA2" s="34" t="s">
        <v>132</v>
      </c>
      <c r="AB2" s="39" t="s">
        <v>138</v>
      </c>
      <c r="AC2" s="39" t="s">
        <v>133</v>
      </c>
      <c r="AD2" s="39" t="s">
        <v>37</v>
      </c>
      <c r="AE2" s="40" t="s">
        <v>206</v>
      </c>
      <c r="AF2" s="39" t="s">
        <v>140</v>
      </c>
      <c r="AG2" s="105" t="s">
        <v>525</v>
      </c>
      <c r="AH2" s="34" t="s">
        <v>256</v>
      </c>
      <c r="AI2" s="39" t="s">
        <v>48</v>
      </c>
      <c r="AJ2" s="39" t="s">
        <v>128</v>
      </c>
      <c r="AK2" s="69" t="s">
        <v>55</v>
      </c>
      <c r="AL2" s="34" t="s">
        <v>150</v>
      </c>
      <c r="AM2" s="40" t="s">
        <v>257</v>
      </c>
      <c r="AN2" s="34" t="s">
        <v>38</v>
      </c>
      <c r="AO2" s="35" t="s">
        <v>190</v>
      </c>
      <c r="AP2" s="39" t="s">
        <v>143</v>
      </c>
      <c r="AQ2" s="39" t="s">
        <v>50</v>
      </c>
      <c r="AR2" s="39" t="s">
        <v>39</v>
      </c>
      <c r="AS2" s="35" t="s">
        <v>258</v>
      </c>
      <c r="AT2" s="39" t="s">
        <v>147</v>
      </c>
      <c r="AU2" s="39" t="s">
        <v>137</v>
      </c>
      <c r="AV2" s="39" t="s">
        <v>40</v>
      </c>
      <c r="AW2" s="106" t="s">
        <v>564</v>
      </c>
      <c r="AX2" s="35" t="s">
        <v>177</v>
      </c>
      <c r="AY2" s="34" t="s">
        <v>41</v>
      </c>
      <c r="AZ2" s="39" t="s">
        <v>172</v>
      </c>
      <c r="BA2" s="39" t="s">
        <v>42</v>
      </c>
      <c r="BB2" s="39" t="s">
        <v>51</v>
      </c>
      <c r="BC2" s="34" t="s">
        <v>145</v>
      </c>
      <c r="BD2" s="39" t="s">
        <v>134</v>
      </c>
      <c r="BE2" s="35" t="s">
        <v>43</v>
      </c>
      <c r="BF2" s="39" t="s">
        <v>53</v>
      </c>
      <c r="BG2" s="34" t="s">
        <v>146</v>
      </c>
      <c r="BH2" s="35" t="s">
        <v>44</v>
      </c>
      <c r="BI2" s="34" t="s">
        <v>255</v>
      </c>
      <c r="BJ2" s="105" t="s">
        <v>536</v>
      </c>
      <c r="BK2" s="69" t="s">
        <v>142</v>
      </c>
      <c r="BL2" s="39" t="s">
        <v>45</v>
      </c>
      <c r="BM2" s="40" t="s">
        <v>130</v>
      </c>
      <c r="BN2" s="39" t="s">
        <v>46</v>
      </c>
      <c r="BO2" s="39" t="s">
        <v>135</v>
      </c>
      <c r="BP2" s="39" t="s">
        <v>54</v>
      </c>
      <c r="BQ2" s="39" t="s">
        <v>47</v>
      </c>
      <c r="BR2" s="69" t="s">
        <v>136</v>
      </c>
    </row>
    <row r="3" spans="1:70">
      <c r="A3" s="4" t="s">
        <v>400</v>
      </c>
      <c r="B3" s="7">
        <v>730867</v>
      </c>
      <c r="C3" s="7">
        <v>6504536</v>
      </c>
      <c r="D3" s="26">
        <v>4.3</v>
      </c>
      <c r="E3" s="26">
        <v>4.5999999999999996</v>
      </c>
      <c r="F3" s="152" t="s">
        <v>200</v>
      </c>
      <c r="G3" s="4" t="s">
        <v>204</v>
      </c>
      <c r="H3" s="8">
        <v>6.2E-2</v>
      </c>
      <c r="I3" s="32">
        <v>0.53</v>
      </c>
      <c r="J3" s="26">
        <v>2.6</v>
      </c>
      <c r="K3" s="26">
        <v>3</v>
      </c>
      <c r="L3" s="7">
        <v>18</v>
      </c>
      <c r="M3" s="26">
        <v>45.9</v>
      </c>
      <c r="N3" s="26">
        <v>0.2</v>
      </c>
      <c r="O3" s="32">
        <v>0.21</v>
      </c>
      <c r="P3" s="32">
        <v>10.1</v>
      </c>
      <c r="Q3" s="32">
        <v>0.08</v>
      </c>
      <c r="R3" s="26">
        <v>47.6</v>
      </c>
      <c r="S3" s="26">
        <v>12</v>
      </c>
      <c r="T3" s="7">
        <v>17</v>
      </c>
      <c r="U3" s="32">
        <v>0.72</v>
      </c>
      <c r="V3" s="26">
        <v>32.200000000000003</v>
      </c>
      <c r="W3" s="26">
        <v>1.7</v>
      </c>
      <c r="X3" s="26">
        <v>0.8</v>
      </c>
      <c r="Y3" s="26">
        <v>0.4</v>
      </c>
      <c r="Z3" s="32">
        <v>1.37</v>
      </c>
      <c r="AA3" s="32">
        <v>2.11</v>
      </c>
      <c r="AB3" s="26">
        <v>2.4</v>
      </c>
      <c r="AC3" s="26" t="s">
        <v>528</v>
      </c>
      <c r="AD3" s="26" t="s">
        <v>528</v>
      </c>
      <c r="AE3" s="7">
        <v>10</v>
      </c>
      <c r="AF3" s="26">
        <v>0.3</v>
      </c>
      <c r="AG3" s="32">
        <v>0.02</v>
      </c>
      <c r="AH3" s="32">
        <v>0.17</v>
      </c>
      <c r="AI3" s="26">
        <v>24.1</v>
      </c>
      <c r="AJ3" s="26">
        <v>10.1</v>
      </c>
      <c r="AK3" s="26" t="s">
        <v>528</v>
      </c>
      <c r="AL3" s="32">
        <v>2.87</v>
      </c>
      <c r="AM3" s="7">
        <v>489</v>
      </c>
      <c r="AN3" s="32">
        <v>0.5</v>
      </c>
      <c r="AO3" s="8">
        <v>3.5999999999999997E-2</v>
      </c>
      <c r="AP3" s="26">
        <v>0.5</v>
      </c>
      <c r="AQ3" s="26">
        <v>21.4</v>
      </c>
      <c r="AR3" s="26">
        <v>14.1</v>
      </c>
      <c r="AS3" s="8">
        <v>4.2999999999999997E-2</v>
      </c>
      <c r="AT3" s="26">
        <v>10</v>
      </c>
      <c r="AU3" s="26">
        <v>5.4</v>
      </c>
      <c r="AV3" s="26">
        <v>13.6</v>
      </c>
      <c r="AW3" s="8" t="s">
        <v>527</v>
      </c>
      <c r="AX3" s="8">
        <v>2.9000000000000001E-2</v>
      </c>
      <c r="AY3" s="32">
        <v>0.05</v>
      </c>
      <c r="AZ3" s="26">
        <v>2.5</v>
      </c>
      <c r="BA3" s="26">
        <v>0.1</v>
      </c>
      <c r="BB3" s="26">
        <v>2.2999999999999998</v>
      </c>
      <c r="BC3" s="32">
        <v>0.92</v>
      </c>
      <c r="BD3" s="26">
        <v>64.8</v>
      </c>
      <c r="BE3" s="8" t="s">
        <v>529</v>
      </c>
      <c r="BF3" s="26">
        <v>0.3</v>
      </c>
      <c r="BG3" s="32">
        <v>0.03</v>
      </c>
      <c r="BH3" s="8">
        <v>10.7</v>
      </c>
      <c r="BI3" s="32">
        <v>0.06</v>
      </c>
      <c r="BJ3" s="32">
        <v>0.15</v>
      </c>
      <c r="BK3" s="26">
        <v>0.1</v>
      </c>
      <c r="BL3" s="26">
        <v>1.5</v>
      </c>
      <c r="BM3" s="7">
        <v>19</v>
      </c>
      <c r="BN3" s="26">
        <v>0.3</v>
      </c>
      <c r="BO3" s="26">
        <v>7.11</v>
      </c>
      <c r="BP3" s="26">
        <v>0.6</v>
      </c>
      <c r="BQ3" s="26">
        <v>21.8</v>
      </c>
      <c r="BR3" s="26">
        <v>2.1</v>
      </c>
    </row>
    <row r="4" spans="1:70">
      <c r="A4" s="4" t="s">
        <v>401</v>
      </c>
      <c r="B4" s="7">
        <v>730867</v>
      </c>
      <c r="C4" s="7">
        <v>6504536</v>
      </c>
      <c r="D4" s="26">
        <v>5.8</v>
      </c>
      <c r="E4" s="26">
        <v>5.9</v>
      </c>
      <c r="F4" s="152" t="s">
        <v>201</v>
      </c>
      <c r="G4" s="4" t="s">
        <v>204</v>
      </c>
      <c r="H4" s="185">
        <v>5.1999999999999998E-2</v>
      </c>
      <c r="I4" s="186">
        <v>1.43</v>
      </c>
      <c r="J4" s="187">
        <v>2.9</v>
      </c>
      <c r="K4" s="187">
        <v>3.9</v>
      </c>
      <c r="L4" s="188">
        <v>21</v>
      </c>
      <c r="M4" s="187">
        <v>106</v>
      </c>
      <c r="N4" s="187">
        <v>0.6</v>
      </c>
      <c r="O4" s="186">
        <v>0.26</v>
      </c>
      <c r="P4" s="186">
        <v>6.08</v>
      </c>
      <c r="Q4" s="186">
        <v>7.0000000000000007E-2</v>
      </c>
      <c r="R4" s="187">
        <v>76.5</v>
      </c>
      <c r="S4" s="187">
        <v>10.4</v>
      </c>
      <c r="T4" s="188">
        <v>39</v>
      </c>
      <c r="U4" s="186">
        <v>1.98</v>
      </c>
      <c r="V4" s="187">
        <v>22.1</v>
      </c>
      <c r="W4" s="187">
        <v>2.2999999999999998</v>
      </c>
      <c r="X4" s="187">
        <v>1.1000000000000001</v>
      </c>
      <c r="Y4" s="187">
        <v>0.7</v>
      </c>
      <c r="Z4" s="186">
        <v>2.36</v>
      </c>
      <c r="AA4" s="186">
        <v>5.55</v>
      </c>
      <c r="AB4" s="187">
        <v>3.7</v>
      </c>
      <c r="AC4" s="187" t="s">
        <v>528</v>
      </c>
      <c r="AD4" s="187" t="s">
        <v>528</v>
      </c>
      <c r="AE4" s="188">
        <v>10</v>
      </c>
      <c r="AF4" s="187">
        <v>0.4</v>
      </c>
      <c r="AG4" s="186">
        <v>0.03</v>
      </c>
      <c r="AH4" s="186">
        <v>0.43</v>
      </c>
      <c r="AI4" s="187">
        <v>40.200000000000003</v>
      </c>
      <c r="AJ4" s="187">
        <v>26</v>
      </c>
      <c r="AK4" s="187">
        <v>0.1</v>
      </c>
      <c r="AL4" s="186">
        <v>2.19</v>
      </c>
      <c r="AM4" s="188">
        <v>357</v>
      </c>
      <c r="AN4" s="186">
        <v>0.6</v>
      </c>
      <c r="AO4" s="185">
        <v>5.5E-2</v>
      </c>
      <c r="AP4" s="187">
        <v>0.6</v>
      </c>
      <c r="AQ4" s="187">
        <v>27.9</v>
      </c>
      <c r="AR4" s="187">
        <v>25</v>
      </c>
      <c r="AS4" s="185">
        <v>5.5E-2</v>
      </c>
      <c r="AT4" s="187">
        <v>10</v>
      </c>
      <c r="AU4" s="187">
        <v>8.4</v>
      </c>
      <c r="AV4" s="187">
        <v>36.4</v>
      </c>
      <c r="AW4" s="185" t="s">
        <v>527</v>
      </c>
      <c r="AX4" s="185">
        <v>1.9E-2</v>
      </c>
      <c r="AY4" s="186">
        <v>0.04</v>
      </c>
      <c r="AZ4" s="187">
        <v>5</v>
      </c>
      <c r="BA4" s="187">
        <v>0.1</v>
      </c>
      <c r="BB4" s="187">
        <v>4.7</v>
      </c>
      <c r="BC4" s="186">
        <v>1.04</v>
      </c>
      <c r="BD4" s="187">
        <v>69</v>
      </c>
      <c r="BE4" s="185" t="s">
        <v>529</v>
      </c>
      <c r="BF4" s="187">
        <v>0.5</v>
      </c>
      <c r="BG4" s="186">
        <v>0.02</v>
      </c>
      <c r="BH4" s="185">
        <v>17.7</v>
      </c>
      <c r="BI4" s="186">
        <v>0.13</v>
      </c>
      <c r="BJ4" s="186">
        <v>0.27</v>
      </c>
      <c r="BK4" s="187">
        <v>0.2</v>
      </c>
      <c r="BL4" s="187">
        <v>2</v>
      </c>
      <c r="BM4" s="188">
        <v>37</v>
      </c>
      <c r="BN4" s="187" t="s">
        <v>528</v>
      </c>
      <c r="BO4" s="187">
        <v>10.7</v>
      </c>
      <c r="BP4" s="187">
        <v>0.9</v>
      </c>
      <c r="BQ4" s="187">
        <v>53.7</v>
      </c>
      <c r="BR4" s="187">
        <v>4.2</v>
      </c>
    </row>
    <row r="5" spans="1:70">
      <c r="A5" s="4" t="s">
        <v>403</v>
      </c>
      <c r="B5" s="7">
        <v>732423</v>
      </c>
      <c r="C5" s="7">
        <v>6509207</v>
      </c>
      <c r="D5" s="26">
        <v>0.5</v>
      </c>
      <c r="E5" s="26">
        <v>0.8</v>
      </c>
      <c r="F5" s="152" t="s">
        <v>106</v>
      </c>
      <c r="G5" s="4" t="s">
        <v>204</v>
      </c>
      <c r="H5" s="185">
        <v>0.08</v>
      </c>
      <c r="I5" s="186">
        <v>0.51</v>
      </c>
      <c r="J5" s="187">
        <v>8.5</v>
      </c>
      <c r="K5" s="187">
        <v>2.2999999999999998</v>
      </c>
      <c r="L5" s="188">
        <v>36</v>
      </c>
      <c r="M5" s="187">
        <v>21.1</v>
      </c>
      <c r="N5" s="187">
        <v>0.4</v>
      </c>
      <c r="O5" s="186">
        <v>0.1</v>
      </c>
      <c r="P5" s="186">
        <v>15</v>
      </c>
      <c r="Q5" s="186">
        <v>0.03</v>
      </c>
      <c r="R5" s="187">
        <v>36</v>
      </c>
      <c r="S5" s="187">
        <v>10.5</v>
      </c>
      <c r="T5" s="188">
        <v>13</v>
      </c>
      <c r="U5" s="186">
        <v>0.57999999999999996</v>
      </c>
      <c r="V5" s="187">
        <v>46.1</v>
      </c>
      <c r="W5" s="187">
        <v>1</v>
      </c>
      <c r="X5" s="187">
        <v>0.5</v>
      </c>
      <c r="Y5" s="187">
        <v>0.3</v>
      </c>
      <c r="Z5" s="186">
        <v>2.68</v>
      </c>
      <c r="AA5" s="186">
        <v>1.79</v>
      </c>
      <c r="AB5" s="187">
        <v>1.9</v>
      </c>
      <c r="AC5" s="187" t="s">
        <v>528</v>
      </c>
      <c r="AD5" s="187">
        <v>0.2</v>
      </c>
      <c r="AE5" s="188">
        <v>20</v>
      </c>
      <c r="AF5" s="187">
        <v>0.2</v>
      </c>
      <c r="AG5" s="186">
        <v>0.06</v>
      </c>
      <c r="AH5" s="186">
        <v>0.14000000000000001</v>
      </c>
      <c r="AI5" s="187">
        <v>15.6</v>
      </c>
      <c r="AJ5" s="187">
        <v>13.1</v>
      </c>
      <c r="AK5" s="187" t="s">
        <v>528</v>
      </c>
      <c r="AL5" s="186">
        <v>5.91</v>
      </c>
      <c r="AM5" s="188">
        <v>918</v>
      </c>
      <c r="AN5" s="186">
        <v>0.75</v>
      </c>
      <c r="AO5" s="185">
        <v>0.02</v>
      </c>
      <c r="AP5" s="187">
        <v>0.1</v>
      </c>
      <c r="AQ5" s="187">
        <v>13.3</v>
      </c>
      <c r="AR5" s="187">
        <v>12.3</v>
      </c>
      <c r="AS5" s="185">
        <v>1.7999999999999999E-2</v>
      </c>
      <c r="AT5" s="187">
        <v>11</v>
      </c>
      <c r="AU5" s="187">
        <v>3.8</v>
      </c>
      <c r="AV5" s="187">
        <v>9.1999999999999993</v>
      </c>
      <c r="AW5" s="185" t="s">
        <v>527</v>
      </c>
      <c r="AX5" s="185">
        <v>2.4E-2</v>
      </c>
      <c r="AY5" s="186">
        <v>0.08</v>
      </c>
      <c r="AZ5" s="187">
        <v>2.1</v>
      </c>
      <c r="BA5" s="187">
        <v>0.3</v>
      </c>
      <c r="BB5" s="187">
        <v>2.4</v>
      </c>
      <c r="BC5" s="186">
        <v>0.35</v>
      </c>
      <c r="BD5" s="187">
        <v>55.7</v>
      </c>
      <c r="BE5" s="185" t="s">
        <v>529</v>
      </c>
      <c r="BF5" s="187">
        <v>0.2</v>
      </c>
      <c r="BG5" s="186">
        <v>0.02</v>
      </c>
      <c r="BH5" s="185">
        <v>6.6</v>
      </c>
      <c r="BI5" s="186">
        <v>0.03</v>
      </c>
      <c r="BJ5" s="186">
        <v>0.15</v>
      </c>
      <c r="BK5" s="187" t="s">
        <v>528</v>
      </c>
      <c r="BL5" s="187">
        <v>0.6</v>
      </c>
      <c r="BM5" s="188">
        <v>16</v>
      </c>
      <c r="BN5" s="187" t="s">
        <v>528</v>
      </c>
      <c r="BO5" s="187">
        <v>4.3099999999999996</v>
      </c>
      <c r="BP5" s="187">
        <v>0.3</v>
      </c>
      <c r="BQ5" s="187">
        <v>12.5</v>
      </c>
      <c r="BR5" s="187">
        <v>8.4</v>
      </c>
    </row>
    <row r="6" spans="1:70">
      <c r="A6" s="4" t="s">
        <v>405</v>
      </c>
      <c r="B6" s="7">
        <v>707669</v>
      </c>
      <c r="C6" s="7">
        <v>6532712</v>
      </c>
      <c r="D6" s="26">
        <v>7.0000000000000007E-2</v>
      </c>
      <c r="E6" s="26">
        <v>0.17</v>
      </c>
      <c r="F6" s="4" t="s">
        <v>290</v>
      </c>
      <c r="G6" s="4" t="s">
        <v>204</v>
      </c>
      <c r="H6" s="8">
        <v>2.9000000000000001E-2</v>
      </c>
      <c r="I6" s="32">
        <v>1.74</v>
      </c>
      <c r="J6" s="26">
        <v>1.8</v>
      </c>
      <c r="K6" s="26">
        <v>3.9</v>
      </c>
      <c r="L6" s="7">
        <v>13</v>
      </c>
      <c r="M6" s="26">
        <v>65.2</v>
      </c>
      <c r="N6" s="26">
        <v>0.6</v>
      </c>
      <c r="O6" s="32">
        <v>0.18</v>
      </c>
      <c r="P6" s="32">
        <v>0.24</v>
      </c>
      <c r="Q6" s="32">
        <v>7.0000000000000007E-2</v>
      </c>
      <c r="R6" s="26">
        <v>104</v>
      </c>
      <c r="S6" s="26">
        <v>9.6</v>
      </c>
      <c r="T6" s="7">
        <v>45</v>
      </c>
      <c r="U6" s="32">
        <v>1.79</v>
      </c>
      <c r="V6" s="26">
        <v>17.2</v>
      </c>
      <c r="W6" s="26">
        <v>2</v>
      </c>
      <c r="X6" s="26">
        <v>0.9</v>
      </c>
      <c r="Y6" s="26">
        <v>0.5</v>
      </c>
      <c r="Z6" s="32">
        <v>2.29</v>
      </c>
      <c r="AA6" s="32">
        <v>6.38</v>
      </c>
      <c r="AB6" s="26">
        <v>3.8</v>
      </c>
      <c r="AC6" s="26" t="s">
        <v>528</v>
      </c>
      <c r="AD6" s="26">
        <v>0.2</v>
      </c>
      <c r="AE6" s="7">
        <v>10</v>
      </c>
      <c r="AF6" s="26">
        <v>0.3</v>
      </c>
      <c r="AG6" s="32">
        <v>0.02</v>
      </c>
      <c r="AH6" s="32">
        <v>0.23</v>
      </c>
      <c r="AI6" s="26">
        <v>58.5</v>
      </c>
      <c r="AJ6" s="26">
        <v>28</v>
      </c>
      <c r="AK6" s="26" t="s">
        <v>528</v>
      </c>
      <c r="AL6" s="32">
        <v>0.83</v>
      </c>
      <c r="AM6" s="7">
        <v>255</v>
      </c>
      <c r="AN6" s="32">
        <v>0.33</v>
      </c>
      <c r="AO6" s="8">
        <v>3.4000000000000002E-2</v>
      </c>
      <c r="AP6" s="26">
        <v>0.6</v>
      </c>
      <c r="AQ6" s="26">
        <v>33.6</v>
      </c>
      <c r="AR6" s="26">
        <v>22.7</v>
      </c>
      <c r="AS6" s="8">
        <v>3.9E-2</v>
      </c>
      <c r="AT6" s="26">
        <v>10.8</v>
      </c>
      <c r="AU6" s="26">
        <v>10.4</v>
      </c>
      <c r="AV6" s="26">
        <v>24.3</v>
      </c>
      <c r="AW6" s="8" t="s">
        <v>527</v>
      </c>
      <c r="AX6" s="8">
        <v>7.0000000000000001E-3</v>
      </c>
      <c r="AY6" s="32">
        <v>0.03</v>
      </c>
      <c r="AZ6" s="26">
        <v>3.8</v>
      </c>
      <c r="BA6" s="26">
        <v>0.2</v>
      </c>
      <c r="BB6" s="26">
        <v>4.5999999999999996</v>
      </c>
      <c r="BC6" s="32">
        <v>0.99</v>
      </c>
      <c r="BD6" s="26">
        <v>19</v>
      </c>
      <c r="BE6" s="8" t="s">
        <v>529</v>
      </c>
      <c r="BF6" s="26">
        <v>0.4</v>
      </c>
      <c r="BG6" s="32" t="s">
        <v>565</v>
      </c>
      <c r="BH6" s="8">
        <v>20.8</v>
      </c>
      <c r="BI6" s="32">
        <v>0.16</v>
      </c>
      <c r="BJ6" s="32">
        <v>0.27</v>
      </c>
      <c r="BK6" s="26">
        <v>0.1</v>
      </c>
      <c r="BL6" s="26">
        <v>1.7</v>
      </c>
      <c r="BM6" s="7">
        <v>34</v>
      </c>
      <c r="BN6" s="26">
        <v>0.6</v>
      </c>
      <c r="BO6" s="26">
        <v>8.85</v>
      </c>
      <c r="BP6" s="26">
        <v>0.7</v>
      </c>
      <c r="BQ6" s="26">
        <v>46.5</v>
      </c>
      <c r="BR6" s="26">
        <v>11.7</v>
      </c>
    </row>
    <row r="7" spans="1:70">
      <c r="A7" s="4" t="s">
        <v>407</v>
      </c>
      <c r="B7" s="7">
        <v>703336</v>
      </c>
      <c r="C7" s="7">
        <v>6531980</v>
      </c>
      <c r="D7" s="26">
        <v>0.4</v>
      </c>
      <c r="E7" s="26">
        <v>0.5</v>
      </c>
      <c r="F7" s="4" t="s">
        <v>290</v>
      </c>
      <c r="G7" s="4" t="s">
        <v>204</v>
      </c>
      <c r="H7" s="8">
        <v>4.1000000000000002E-2</v>
      </c>
      <c r="I7" s="32">
        <v>1.52</v>
      </c>
      <c r="J7" s="26">
        <v>1.2</v>
      </c>
      <c r="K7" s="26">
        <v>3.1</v>
      </c>
      <c r="L7" s="7">
        <v>11</v>
      </c>
      <c r="M7" s="26">
        <v>53</v>
      </c>
      <c r="N7" s="26">
        <v>0.6</v>
      </c>
      <c r="O7" s="32">
        <v>0.18</v>
      </c>
      <c r="P7" s="32">
        <v>0.25</v>
      </c>
      <c r="Q7" s="32">
        <v>7.0000000000000007E-2</v>
      </c>
      <c r="R7" s="26">
        <v>135</v>
      </c>
      <c r="S7" s="26">
        <v>7.6</v>
      </c>
      <c r="T7" s="7">
        <v>28</v>
      </c>
      <c r="U7" s="32">
        <v>1.94</v>
      </c>
      <c r="V7" s="26">
        <v>16</v>
      </c>
      <c r="W7" s="26">
        <v>2.4</v>
      </c>
      <c r="X7" s="26">
        <v>1</v>
      </c>
      <c r="Y7" s="26">
        <v>0.7</v>
      </c>
      <c r="Z7" s="32">
        <v>2.0499999999999998</v>
      </c>
      <c r="AA7" s="32">
        <v>5.65</v>
      </c>
      <c r="AB7" s="26">
        <v>4.5999999999999996</v>
      </c>
      <c r="AC7" s="26" t="s">
        <v>528</v>
      </c>
      <c r="AD7" s="26">
        <v>0.2</v>
      </c>
      <c r="AE7" s="7">
        <v>10</v>
      </c>
      <c r="AF7" s="26">
        <v>0.4</v>
      </c>
      <c r="AG7" s="32">
        <v>0.02</v>
      </c>
      <c r="AH7" s="32">
        <v>0.18</v>
      </c>
      <c r="AI7" s="26">
        <v>83.8</v>
      </c>
      <c r="AJ7" s="26">
        <v>34.5</v>
      </c>
      <c r="AK7" s="26">
        <v>0.1</v>
      </c>
      <c r="AL7" s="32">
        <v>0.78</v>
      </c>
      <c r="AM7" s="7">
        <v>274</v>
      </c>
      <c r="AN7" s="32">
        <v>0.36</v>
      </c>
      <c r="AO7" s="8">
        <v>3.4000000000000002E-2</v>
      </c>
      <c r="AP7" s="26">
        <v>0.7</v>
      </c>
      <c r="AQ7" s="26">
        <v>45.6</v>
      </c>
      <c r="AR7" s="26">
        <v>16.7</v>
      </c>
      <c r="AS7" s="8">
        <v>0.04</v>
      </c>
      <c r="AT7" s="26">
        <v>16.899999999999999</v>
      </c>
      <c r="AU7" s="26">
        <v>14.2</v>
      </c>
      <c r="AV7" s="26">
        <v>21.8</v>
      </c>
      <c r="AW7" s="8" t="s">
        <v>527</v>
      </c>
      <c r="AX7" s="8">
        <v>5.0000000000000001E-3</v>
      </c>
      <c r="AY7" s="32">
        <v>0.03</v>
      </c>
      <c r="AZ7" s="26">
        <v>3.3</v>
      </c>
      <c r="BA7" s="26" t="s">
        <v>528</v>
      </c>
      <c r="BB7" s="26">
        <v>5.9</v>
      </c>
      <c r="BC7" s="32">
        <v>1.51</v>
      </c>
      <c r="BD7" s="26">
        <v>13.6</v>
      </c>
      <c r="BE7" s="8" t="s">
        <v>529</v>
      </c>
      <c r="BF7" s="26">
        <v>0.5</v>
      </c>
      <c r="BG7" s="32" t="s">
        <v>565</v>
      </c>
      <c r="BH7" s="8">
        <v>23</v>
      </c>
      <c r="BI7" s="32">
        <v>0.15</v>
      </c>
      <c r="BJ7" s="32">
        <v>0.33</v>
      </c>
      <c r="BK7" s="26">
        <v>0.1</v>
      </c>
      <c r="BL7" s="26">
        <v>2.9</v>
      </c>
      <c r="BM7" s="7">
        <v>27</v>
      </c>
      <c r="BN7" s="26" t="s">
        <v>528</v>
      </c>
      <c r="BO7" s="26">
        <v>11.2</v>
      </c>
      <c r="BP7" s="26">
        <v>0.8</v>
      </c>
      <c r="BQ7" s="26">
        <v>45.3</v>
      </c>
      <c r="BR7" s="26">
        <v>11.9</v>
      </c>
    </row>
    <row r="8" spans="1:70">
      <c r="A8" s="4" t="s">
        <v>409</v>
      </c>
      <c r="B8" s="7">
        <v>700591</v>
      </c>
      <c r="C8" s="7">
        <v>6527602</v>
      </c>
      <c r="D8" s="26">
        <v>0.15</v>
      </c>
      <c r="E8" s="26">
        <v>0.5</v>
      </c>
      <c r="F8" s="152" t="s">
        <v>106</v>
      </c>
      <c r="G8" s="4" t="s">
        <v>204</v>
      </c>
      <c r="H8" s="8">
        <v>1.6E-2</v>
      </c>
      <c r="I8" s="32">
        <v>0.63</v>
      </c>
      <c r="J8" s="26">
        <v>1.4</v>
      </c>
      <c r="K8" s="26">
        <v>6.3</v>
      </c>
      <c r="L8" s="7">
        <v>7</v>
      </c>
      <c r="M8" s="26">
        <v>28.1</v>
      </c>
      <c r="N8" s="26">
        <v>0.3</v>
      </c>
      <c r="O8" s="32">
        <v>0.14000000000000001</v>
      </c>
      <c r="P8" s="32">
        <v>0.22</v>
      </c>
      <c r="Q8" s="32">
        <v>0.03</v>
      </c>
      <c r="R8" s="26">
        <v>111</v>
      </c>
      <c r="S8" s="26">
        <v>3.8</v>
      </c>
      <c r="T8" s="7">
        <v>15</v>
      </c>
      <c r="U8" s="32">
        <v>1.1000000000000001</v>
      </c>
      <c r="V8" s="26">
        <v>6.1</v>
      </c>
      <c r="W8" s="26">
        <v>2.2000000000000002</v>
      </c>
      <c r="X8" s="26">
        <v>1</v>
      </c>
      <c r="Y8" s="26">
        <v>0.6</v>
      </c>
      <c r="Z8" s="32">
        <v>1.0900000000000001</v>
      </c>
      <c r="AA8" s="32">
        <v>2.4300000000000002</v>
      </c>
      <c r="AB8" s="26">
        <v>4.3</v>
      </c>
      <c r="AC8" s="26" t="s">
        <v>528</v>
      </c>
      <c r="AD8" s="26">
        <v>0.2</v>
      </c>
      <c r="AE8" s="7" t="s">
        <v>524</v>
      </c>
      <c r="AF8" s="26">
        <v>0.4</v>
      </c>
      <c r="AG8" s="32" t="s">
        <v>565</v>
      </c>
      <c r="AH8" s="32">
        <v>0.09</v>
      </c>
      <c r="AI8" s="26">
        <v>59.2</v>
      </c>
      <c r="AJ8" s="26">
        <v>11.4</v>
      </c>
      <c r="AK8" s="26" t="s">
        <v>528</v>
      </c>
      <c r="AL8" s="32">
        <v>0.33</v>
      </c>
      <c r="AM8" s="7">
        <v>160</v>
      </c>
      <c r="AN8" s="32">
        <v>0.13</v>
      </c>
      <c r="AO8" s="8">
        <v>0.02</v>
      </c>
      <c r="AP8" s="26">
        <v>0.5</v>
      </c>
      <c r="AQ8" s="26">
        <v>37.799999999999997</v>
      </c>
      <c r="AR8" s="26">
        <v>8.8000000000000007</v>
      </c>
      <c r="AS8" s="8">
        <v>4.7E-2</v>
      </c>
      <c r="AT8" s="26">
        <v>6.5</v>
      </c>
      <c r="AU8" s="26">
        <v>11.7</v>
      </c>
      <c r="AV8" s="26">
        <v>11.5</v>
      </c>
      <c r="AW8" s="8" t="s">
        <v>527</v>
      </c>
      <c r="AX8" s="8">
        <v>2E-3</v>
      </c>
      <c r="AY8" s="32">
        <v>0.02</v>
      </c>
      <c r="AZ8" s="26">
        <v>2</v>
      </c>
      <c r="BA8" s="26" t="s">
        <v>528</v>
      </c>
      <c r="BB8" s="26">
        <v>5.2</v>
      </c>
      <c r="BC8" s="32">
        <v>0.67</v>
      </c>
      <c r="BD8" s="26">
        <v>12.3</v>
      </c>
      <c r="BE8" s="8" t="s">
        <v>529</v>
      </c>
      <c r="BF8" s="26">
        <v>0.5</v>
      </c>
      <c r="BG8" s="32">
        <v>0.02</v>
      </c>
      <c r="BH8" s="8">
        <v>20.5</v>
      </c>
      <c r="BI8" s="32">
        <v>0.08</v>
      </c>
      <c r="BJ8" s="32">
        <v>0.18</v>
      </c>
      <c r="BK8" s="26">
        <v>0.1</v>
      </c>
      <c r="BL8" s="26">
        <v>1.8</v>
      </c>
      <c r="BM8" s="7">
        <v>16</v>
      </c>
      <c r="BN8" s="26">
        <v>0.1</v>
      </c>
      <c r="BO8" s="26">
        <v>11.1</v>
      </c>
      <c r="BP8" s="26">
        <v>0.7</v>
      </c>
      <c r="BQ8" s="26">
        <v>19.5</v>
      </c>
      <c r="BR8" s="26">
        <v>8.1</v>
      </c>
    </row>
    <row r="9" spans="1:70">
      <c r="A9" s="4" t="s">
        <v>411</v>
      </c>
      <c r="B9" s="7">
        <v>694930</v>
      </c>
      <c r="C9" s="7">
        <v>6512714</v>
      </c>
      <c r="D9" s="26">
        <v>0.2</v>
      </c>
      <c r="E9" s="26">
        <v>0.4</v>
      </c>
      <c r="F9" s="152" t="s">
        <v>290</v>
      </c>
      <c r="G9" s="4" t="s">
        <v>287</v>
      </c>
      <c r="H9" s="8">
        <v>3.9E-2</v>
      </c>
      <c r="I9" s="32">
        <v>0.89</v>
      </c>
      <c r="J9" s="26">
        <v>2.2000000000000002</v>
      </c>
      <c r="K9" s="26" t="s">
        <v>516</v>
      </c>
      <c r="L9" s="7">
        <v>13</v>
      </c>
      <c r="M9" s="26">
        <v>53.4</v>
      </c>
      <c r="N9" s="26">
        <v>0.4</v>
      </c>
      <c r="O9" s="32">
        <v>0.19</v>
      </c>
      <c r="P9" s="32">
        <v>2.37</v>
      </c>
      <c r="Q9" s="32">
        <v>7.0000000000000007E-2</v>
      </c>
      <c r="R9" s="26">
        <v>76.3</v>
      </c>
      <c r="S9" s="26">
        <v>7.6</v>
      </c>
      <c r="T9" s="7">
        <v>26</v>
      </c>
      <c r="U9" s="32">
        <v>1.6</v>
      </c>
      <c r="V9" s="26">
        <v>11.6</v>
      </c>
      <c r="W9" s="26">
        <v>2.5</v>
      </c>
      <c r="X9" s="26">
        <v>1.1000000000000001</v>
      </c>
      <c r="Y9" s="26">
        <v>0.6</v>
      </c>
      <c r="Z9" s="32">
        <v>1.82</v>
      </c>
      <c r="AA9" s="32">
        <v>3.58</v>
      </c>
      <c r="AB9" s="26">
        <v>4</v>
      </c>
      <c r="AC9" s="26" t="s">
        <v>528</v>
      </c>
      <c r="AD9" s="26" t="s">
        <v>528</v>
      </c>
      <c r="AE9" s="7" t="s">
        <v>524</v>
      </c>
      <c r="AF9" s="26">
        <v>0.4</v>
      </c>
      <c r="AG9" s="32" t="s">
        <v>565</v>
      </c>
      <c r="AH9" s="32">
        <v>0.22</v>
      </c>
      <c r="AI9" s="26">
        <v>40</v>
      </c>
      <c r="AJ9" s="26">
        <v>16.399999999999999</v>
      </c>
      <c r="AK9" s="26">
        <v>0.1</v>
      </c>
      <c r="AL9" s="32">
        <v>1.33</v>
      </c>
      <c r="AM9" s="7">
        <v>227</v>
      </c>
      <c r="AN9" s="32">
        <v>0.67</v>
      </c>
      <c r="AO9" s="8">
        <v>3.5999999999999997E-2</v>
      </c>
      <c r="AP9" s="26">
        <v>1</v>
      </c>
      <c r="AQ9" s="26">
        <v>29.3</v>
      </c>
      <c r="AR9" s="26">
        <v>19.5</v>
      </c>
      <c r="AS9" s="8">
        <v>0.06</v>
      </c>
      <c r="AT9" s="26">
        <v>6.6</v>
      </c>
      <c r="AU9" s="26">
        <v>8.4</v>
      </c>
      <c r="AV9" s="26">
        <v>23.6</v>
      </c>
      <c r="AW9" s="8" t="s">
        <v>527</v>
      </c>
      <c r="AX9" s="8">
        <v>0.01</v>
      </c>
      <c r="AY9" s="32">
        <v>0.05</v>
      </c>
      <c r="AZ9" s="26">
        <v>3.4</v>
      </c>
      <c r="BA9" s="26" t="s">
        <v>528</v>
      </c>
      <c r="BB9" s="26">
        <v>4.8</v>
      </c>
      <c r="BC9" s="32">
        <v>0.78</v>
      </c>
      <c r="BD9" s="26">
        <v>28.8</v>
      </c>
      <c r="BE9" s="8" t="s">
        <v>529</v>
      </c>
      <c r="BF9" s="26">
        <v>0.5</v>
      </c>
      <c r="BG9" s="32" t="s">
        <v>565</v>
      </c>
      <c r="BH9" s="8">
        <v>17.100000000000001</v>
      </c>
      <c r="BI9" s="32">
        <v>0.11</v>
      </c>
      <c r="BJ9" s="32">
        <v>0.23</v>
      </c>
      <c r="BK9" s="26">
        <v>0.1</v>
      </c>
      <c r="BL9" s="26">
        <v>1.4</v>
      </c>
      <c r="BM9" s="7">
        <v>26</v>
      </c>
      <c r="BN9" s="26">
        <v>0.2</v>
      </c>
      <c r="BO9" s="26">
        <v>10.3</v>
      </c>
      <c r="BP9" s="26">
        <v>0.9</v>
      </c>
      <c r="BQ9" s="26">
        <v>40.299999999999997</v>
      </c>
      <c r="BR9" s="26">
        <v>9.1</v>
      </c>
    </row>
    <row r="10" spans="1:70">
      <c r="A10" s="4" t="s">
        <v>413</v>
      </c>
      <c r="B10" s="7">
        <v>698718</v>
      </c>
      <c r="C10" s="7">
        <v>6516829</v>
      </c>
      <c r="D10" s="26">
        <v>0.4</v>
      </c>
      <c r="E10" s="26">
        <v>0.7</v>
      </c>
      <c r="F10" s="4" t="s">
        <v>290</v>
      </c>
      <c r="G10" s="4" t="s">
        <v>204</v>
      </c>
      <c r="H10" s="8">
        <v>2.5000000000000001E-2</v>
      </c>
      <c r="I10" s="32">
        <v>1.1599999999999999</v>
      </c>
      <c r="J10" s="26">
        <v>6.4</v>
      </c>
      <c r="K10" s="26">
        <v>5</v>
      </c>
      <c r="L10" s="7">
        <v>14</v>
      </c>
      <c r="M10" s="26">
        <v>52.7</v>
      </c>
      <c r="N10" s="26">
        <v>0.6</v>
      </c>
      <c r="O10" s="32">
        <v>0.27</v>
      </c>
      <c r="P10" s="32">
        <v>0.18</v>
      </c>
      <c r="Q10" s="32">
        <v>0.09</v>
      </c>
      <c r="R10" s="26">
        <v>97.8</v>
      </c>
      <c r="S10" s="26">
        <v>12.5</v>
      </c>
      <c r="T10" s="7">
        <v>36</v>
      </c>
      <c r="U10" s="32">
        <v>2.73</v>
      </c>
      <c r="V10" s="26">
        <v>18.600000000000001</v>
      </c>
      <c r="W10" s="26">
        <v>2.5</v>
      </c>
      <c r="X10" s="26">
        <v>0.9</v>
      </c>
      <c r="Y10" s="26">
        <v>0.6</v>
      </c>
      <c r="Z10" s="32">
        <v>2.5099999999999998</v>
      </c>
      <c r="AA10" s="32">
        <v>3.63</v>
      </c>
      <c r="AB10" s="26">
        <v>4.7</v>
      </c>
      <c r="AC10" s="26" t="s">
        <v>528</v>
      </c>
      <c r="AD10" s="26">
        <v>0.1</v>
      </c>
      <c r="AE10" s="7">
        <v>10</v>
      </c>
      <c r="AF10" s="26">
        <v>0.4</v>
      </c>
      <c r="AG10" s="32" t="s">
        <v>565</v>
      </c>
      <c r="AH10" s="32">
        <v>0.32</v>
      </c>
      <c r="AI10" s="26">
        <v>49.5</v>
      </c>
      <c r="AJ10" s="26">
        <v>17.600000000000001</v>
      </c>
      <c r="AK10" s="26" t="s">
        <v>528</v>
      </c>
      <c r="AL10" s="32">
        <v>0.47</v>
      </c>
      <c r="AM10" s="7">
        <v>316</v>
      </c>
      <c r="AN10" s="32">
        <v>0.52</v>
      </c>
      <c r="AO10" s="8">
        <v>2.8000000000000001E-2</v>
      </c>
      <c r="AP10" s="26">
        <v>0.5</v>
      </c>
      <c r="AQ10" s="26">
        <v>35.5</v>
      </c>
      <c r="AR10" s="26">
        <v>24.8</v>
      </c>
      <c r="AS10" s="8">
        <v>6.3E-2</v>
      </c>
      <c r="AT10" s="26">
        <v>16.399999999999999</v>
      </c>
      <c r="AU10" s="26">
        <v>10.6</v>
      </c>
      <c r="AV10" s="26">
        <v>34.299999999999997</v>
      </c>
      <c r="AW10" s="8" t="s">
        <v>527</v>
      </c>
      <c r="AX10" s="8">
        <v>4.0000000000000001E-3</v>
      </c>
      <c r="AY10" s="32">
        <v>0.06</v>
      </c>
      <c r="AZ10" s="26">
        <v>2.6</v>
      </c>
      <c r="BA10" s="26">
        <v>0.2</v>
      </c>
      <c r="BB10" s="26">
        <v>5.3</v>
      </c>
      <c r="BC10" s="32">
        <v>0.68</v>
      </c>
      <c r="BD10" s="26">
        <v>10.5</v>
      </c>
      <c r="BE10" s="8" t="s">
        <v>529</v>
      </c>
      <c r="BF10" s="26">
        <v>0.6</v>
      </c>
      <c r="BG10" s="32">
        <v>0.03</v>
      </c>
      <c r="BH10" s="8">
        <v>29.3</v>
      </c>
      <c r="BI10" s="32">
        <v>0.12</v>
      </c>
      <c r="BJ10" s="32">
        <v>0.32</v>
      </c>
      <c r="BK10" s="26">
        <v>0.1</v>
      </c>
      <c r="BL10" s="26">
        <v>2.4</v>
      </c>
      <c r="BM10" s="7">
        <v>23</v>
      </c>
      <c r="BN10" s="26">
        <v>0.2</v>
      </c>
      <c r="BO10" s="26">
        <v>8.8800000000000008</v>
      </c>
      <c r="BP10" s="26">
        <v>0.7</v>
      </c>
      <c r="BQ10" s="26">
        <v>40.200000000000003</v>
      </c>
      <c r="BR10" s="26">
        <v>6.2</v>
      </c>
    </row>
    <row r="11" spans="1:70">
      <c r="A11" s="4" t="s">
        <v>415</v>
      </c>
      <c r="B11" s="7">
        <v>696340</v>
      </c>
      <c r="C11" s="7">
        <v>6521248</v>
      </c>
      <c r="D11" s="26">
        <v>0.6</v>
      </c>
      <c r="E11" s="26">
        <v>0.8</v>
      </c>
      <c r="F11" s="152" t="s">
        <v>106</v>
      </c>
      <c r="G11" s="4" t="s">
        <v>204</v>
      </c>
      <c r="H11" s="8">
        <v>3.6999999999999998E-2</v>
      </c>
      <c r="I11" s="32">
        <v>1.54</v>
      </c>
      <c r="J11" s="26">
        <v>16</v>
      </c>
      <c r="K11" s="26">
        <v>3.2</v>
      </c>
      <c r="L11" s="7">
        <v>13</v>
      </c>
      <c r="M11" s="26">
        <v>94.9</v>
      </c>
      <c r="N11" s="26">
        <v>0.8</v>
      </c>
      <c r="O11" s="32">
        <v>0.35</v>
      </c>
      <c r="P11" s="32">
        <v>0.36</v>
      </c>
      <c r="Q11" s="32">
        <v>0.06</v>
      </c>
      <c r="R11" s="26">
        <v>116</v>
      </c>
      <c r="S11" s="26">
        <v>11.7</v>
      </c>
      <c r="T11" s="7">
        <v>41</v>
      </c>
      <c r="U11" s="32">
        <v>2.42</v>
      </c>
      <c r="V11" s="26">
        <v>23</v>
      </c>
      <c r="W11" s="26">
        <v>3.6</v>
      </c>
      <c r="X11" s="26">
        <v>1.6</v>
      </c>
      <c r="Y11" s="26">
        <v>0.9</v>
      </c>
      <c r="Z11" s="32">
        <v>2.71</v>
      </c>
      <c r="AA11" s="32">
        <v>5.53</v>
      </c>
      <c r="AB11" s="26">
        <v>5.7</v>
      </c>
      <c r="AC11" s="26" t="s">
        <v>528</v>
      </c>
      <c r="AD11" s="26" t="s">
        <v>528</v>
      </c>
      <c r="AE11" s="7" t="s">
        <v>524</v>
      </c>
      <c r="AF11" s="26">
        <v>0.6</v>
      </c>
      <c r="AG11" s="32">
        <v>0.02</v>
      </c>
      <c r="AH11" s="32">
        <v>0.34</v>
      </c>
      <c r="AI11" s="26">
        <v>58.2</v>
      </c>
      <c r="AJ11" s="26">
        <v>22.8</v>
      </c>
      <c r="AK11" s="26">
        <v>0.2</v>
      </c>
      <c r="AL11" s="32">
        <v>0.81</v>
      </c>
      <c r="AM11" s="7">
        <v>285</v>
      </c>
      <c r="AN11" s="32">
        <v>0.77</v>
      </c>
      <c r="AO11" s="8">
        <v>3.6999999999999998E-2</v>
      </c>
      <c r="AP11" s="26">
        <v>0.4</v>
      </c>
      <c r="AQ11" s="26">
        <v>44.9</v>
      </c>
      <c r="AR11" s="26">
        <v>37.1</v>
      </c>
      <c r="AS11" s="8">
        <v>6.5000000000000002E-2</v>
      </c>
      <c r="AT11" s="26">
        <v>12.4</v>
      </c>
      <c r="AU11" s="26">
        <v>13.2</v>
      </c>
      <c r="AV11" s="26">
        <v>35</v>
      </c>
      <c r="AW11" s="8" t="s">
        <v>527</v>
      </c>
      <c r="AX11" s="8">
        <v>4.0000000000000001E-3</v>
      </c>
      <c r="AY11" s="32">
        <v>0.09</v>
      </c>
      <c r="AZ11" s="26">
        <v>5.2</v>
      </c>
      <c r="BA11" s="26" t="s">
        <v>528</v>
      </c>
      <c r="BB11" s="26">
        <v>6.9</v>
      </c>
      <c r="BC11" s="32">
        <v>1.06</v>
      </c>
      <c r="BD11" s="26">
        <v>31.7</v>
      </c>
      <c r="BE11" s="8" t="s">
        <v>529</v>
      </c>
      <c r="BF11" s="26">
        <v>0.7</v>
      </c>
      <c r="BG11" s="32">
        <v>0.02</v>
      </c>
      <c r="BH11" s="8">
        <v>22.9</v>
      </c>
      <c r="BI11" s="32">
        <v>0.16</v>
      </c>
      <c r="BJ11" s="32">
        <v>0.4</v>
      </c>
      <c r="BK11" s="26">
        <v>0.2</v>
      </c>
      <c r="BL11" s="26">
        <v>2.1</v>
      </c>
      <c r="BM11" s="7">
        <v>39</v>
      </c>
      <c r="BN11" s="26">
        <v>0.1</v>
      </c>
      <c r="BO11" s="26">
        <v>15.3</v>
      </c>
      <c r="BP11" s="26">
        <v>1.3</v>
      </c>
      <c r="BQ11" s="26">
        <v>48.1</v>
      </c>
      <c r="BR11" s="26">
        <v>3.9</v>
      </c>
    </row>
    <row r="12" spans="1:70">
      <c r="A12" s="4" t="s">
        <v>417</v>
      </c>
      <c r="B12" s="7">
        <v>703536</v>
      </c>
      <c r="C12" s="7">
        <v>6514753</v>
      </c>
      <c r="D12" s="26">
        <v>0.7</v>
      </c>
      <c r="E12" s="26">
        <v>0.9</v>
      </c>
      <c r="F12" s="152" t="s">
        <v>290</v>
      </c>
      <c r="G12" s="4" t="s">
        <v>204</v>
      </c>
      <c r="H12" s="8">
        <v>3.5999999999999997E-2</v>
      </c>
      <c r="I12" s="32">
        <v>1.0900000000000001</v>
      </c>
      <c r="J12" s="26">
        <v>2.4</v>
      </c>
      <c r="K12" s="26">
        <v>4.3</v>
      </c>
      <c r="L12" s="7">
        <v>15</v>
      </c>
      <c r="M12" s="26">
        <v>76.5</v>
      </c>
      <c r="N12" s="26">
        <v>0.6</v>
      </c>
      <c r="O12" s="32">
        <v>0.33</v>
      </c>
      <c r="P12" s="32">
        <v>0.41</v>
      </c>
      <c r="Q12" s="32">
        <v>7.0000000000000007E-2</v>
      </c>
      <c r="R12" s="26">
        <v>114</v>
      </c>
      <c r="S12" s="26">
        <v>8.8000000000000007</v>
      </c>
      <c r="T12" s="7">
        <v>26</v>
      </c>
      <c r="U12" s="32">
        <v>2.5499999999999998</v>
      </c>
      <c r="V12" s="26">
        <v>20.7</v>
      </c>
      <c r="W12" s="26">
        <v>3.7</v>
      </c>
      <c r="X12" s="26">
        <v>1.7</v>
      </c>
      <c r="Y12" s="26">
        <v>0.9</v>
      </c>
      <c r="Z12" s="32">
        <v>2.21</v>
      </c>
      <c r="AA12" s="32">
        <v>4.45</v>
      </c>
      <c r="AB12" s="26">
        <v>5.7</v>
      </c>
      <c r="AC12" s="26" t="s">
        <v>528</v>
      </c>
      <c r="AD12" s="26" t="s">
        <v>528</v>
      </c>
      <c r="AE12" s="7">
        <v>10</v>
      </c>
      <c r="AF12" s="26">
        <v>0.6</v>
      </c>
      <c r="AG12" s="32" t="s">
        <v>565</v>
      </c>
      <c r="AH12" s="32">
        <v>0.28999999999999998</v>
      </c>
      <c r="AI12" s="26">
        <v>57.1</v>
      </c>
      <c r="AJ12" s="26">
        <v>19.7</v>
      </c>
      <c r="AK12" s="26">
        <v>0.2</v>
      </c>
      <c r="AL12" s="32">
        <v>0.65</v>
      </c>
      <c r="AM12" s="7">
        <v>322</v>
      </c>
      <c r="AN12" s="32">
        <v>0.27</v>
      </c>
      <c r="AO12" s="8">
        <v>0.04</v>
      </c>
      <c r="AP12" s="26">
        <v>0.5</v>
      </c>
      <c r="AQ12" s="26">
        <v>41.9</v>
      </c>
      <c r="AR12" s="26">
        <v>19.399999999999999</v>
      </c>
      <c r="AS12" s="8">
        <v>7.0999999999999994E-2</v>
      </c>
      <c r="AT12" s="26">
        <v>11.1</v>
      </c>
      <c r="AU12" s="26">
        <v>12.6</v>
      </c>
      <c r="AV12" s="26">
        <v>37.4</v>
      </c>
      <c r="AW12" s="8" t="s">
        <v>527</v>
      </c>
      <c r="AX12" s="8">
        <v>4.0000000000000001E-3</v>
      </c>
      <c r="AY12" s="32">
        <v>0.03</v>
      </c>
      <c r="AZ12" s="26">
        <v>4.0999999999999996</v>
      </c>
      <c r="BA12" s="26" t="s">
        <v>528</v>
      </c>
      <c r="BB12" s="26">
        <v>6</v>
      </c>
      <c r="BC12" s="32">
        <v>1.02</v>
      </c>
      <c r="BD12" s="26">
        <v>25</v>
      </c>
      <c r="BE12" s="8" t="s">
        <v>529</v>
      </c>
      <c r="BF12" s="26">
        <v>0.7</v>
      </c>
      <c r="BG12" s="32" t="s">
        <v>565</v>
      </c>
      <c r="BH12" s="8">
        <v>27.7</v>
      </c>
      <c r="BI12" s="32">
        <v>0.13</v>
      </c>
      <c r="BJ12" s="32">
        <v>0.4</v>
      </c>
      <c r="BK12" s="26">
        <v>0.2</v>
      </c>
      <c r="BL12" s="26">
        <v>2.2000000000000002</v>
      </c>
      <c r="BM12" s="7">
        <v>27</v>
      </c>
      <c r="BN12" s="26">
        <v>0.3</v>
      </c>
      <c r="BO12" s="26">
        <v>15.8</v>
      </c>
      <c r="BP12" s="26">
        <v>1.3</v>
      </c>
      <c r="BQ12" s="26">
        <v>40.5</v>
      </c>
      <c r="BR12" s="26">
        <v>3.3</v>
      </c>
    </row>
    <row r="13" spans="1:70">
      <c r="A13" s="4" t="s">
        <v>419</v>
      </c>
      <c r="B13" s="7">
        <v>706602</v>
      </c>
      <c r="C13" s="7">
        <v>6530127</v>
      </c>
      <c r="D13" s="26">
        <v>0.5</v>
      </c>
      <c r="E13" s="26">
        <v>0.7</v>
      </c>
      <c r="F13" s="4" t="s">
        <v>290</v>
      </c>
      <c r="G13" s="4" t="s">
        <v>204</v>
      </c>
      <c r="H13" s="8">
        <v>2.8000000000000001E-2</v>
      </c>
      <c r="I13" s="32">
        <v>1.01</v>
      </c>
      <c r="J13" s="26">
        <v>2.2000000000000002</v>
      </c>
      <c r="K13" s="26">
        <v>3</v>
      </c>
      <c r="L13" s="7">
        <v>11</v>
      </c>
      <c r="M13" s="26">
        <v>50</v>
      </c>
      <c r="N13" s="26">
        <v>0.4</v>
      </c>
      <c r="O13" s="32">
        <v>0.18</v>
      </c>
      <c r="P13" s="32">
        <v>0.26</v>
      </c>
      <c r="Q13" s="32">
        <v>0.05</v>
      </c>
      <c r="R13" s="26">
        <v>143</v>
      </c>
      <c r="S13" s="26">
        <v>7.1</v>
      </c>
      <c r="T13" s="7">
        <v>25</v>
      </c>
      <c r="U13" s="32">
        <v>1.1599999999999999</v>
      </c>
      <c r="V13" s="26">
        <v>19.899999999999999</v>
      </c>
      <c r="W13" s="26">
        <v>3.4</v>
      </c>
      <c r="X13" s="26">
        <v>1.3</v>
      </c>
      <c r="Y13" s="26">
        <v>0.7</v>
      </c>
      <c r="Z13" s="32">
        <v>1.74</v>
      </c>
      <c r="AA13" s="32">
        <v>3.17</v>
      </c>
      <c r="AB13" s="26">
        <v>6.1</v>
      </c>
      <c r="AC13" s="26" t="s">
        <v>528</v>
      </c>
      <c r="AD13" s="26" t="s">
        <v>528</v>
      </c>
      <c r="AE13" s="7" t="s">
        <v>524</v>
      </c>
      <c r="AF13" s="26">
        <v>0.5</v>
      </c>
      <c r="AG13" s="32" t="s">
        <v>565</v>
      </c>
      <c r="AH13" s="32">
        <v>0.15</v>
      </c>
      <c r="AI13" s="26">
        <v>71.599999999999994</v>
      </c>
      <c r="AJ13" s="26">
        <v>14.6</v>
      </c>
      <c r="AK13" s="26">
        <v>0.1</v>
      </c>
      <c r="AL13" s="32">
        <v>0.47</v>
      </c>
      <c r="AM13" s="7">
        <v>293</v>
      </c>
      <c r="AN13" s="32">
        <v>0.31</v>
      </c>
      <c r="AO13" s="8">
        <v>2.7E-2</v>
      </c>
      <c r="AP13" s="26">
        <v>0.6</v>
      </c>
      <c r="AQ13" s="26">
        <v>48.7</v>
      </c>
      <c r="AR13" s="26">
        <v>16.100000000000001</v>
      </c>
      <c r="AS13" s="8">
        <v>7.9000000000000001E-2</v>
      </c>
      <c r="AT13" s="26">
        <v>9.6</v>
      </c>
      <c r="AU13" s="26">
        <v>14.5</v>
      </c>
      <c r="AV13" s="26">
        <v>19.399999999999999</v>
      </c>
      <c r="AW13" s="8" t="s">
        <v>527</v>
      </c>
      <c r="AX13" s="8">
        <v>4.0000000000000001E-3</v>
      </c>
      <c r="AY13" s="32">
        <v>0.03</v>
      </c>
      <c r="AZ13" s="26">
        <v>2.6</v>
      </c>
      <c r="BA13" s="26" t="s">
        <v>528</v>
      </c>
      <c r="BB13" s="26">
        <v>8.1</v>
      </c>
      <c r="BC13" s="32">
        <v>0.69</v>
      </c>
      <c r="BD13" s="26">
        <v>14.3</v>
      </c>
      <c r="BE13" s="8" t="s">
        <v>529</v>
      </c>
      <c r="BF13" s="26">
        <v>0.7</v>
      </c>
      <c r="BG13" s="32" t="s">
        <v>565</v>
      </c>
      <c r="BH13" s="8">
        <v>35.4</v>
      </c>
      <c r="BI13" s="32">
        <v>0.1</v>
      </c>
      <c r="BJ13" s="32">
        <v>0.22</v>
      </c>
      <c r="BK13" s="26">
        <v>0.2</v>
      </c>
      <c r="BL13" s="26">
        <v>3.3</v>
      </c>
      <c r="BM13" s="7">
        <v>23</v>
      </c>
      <c r="BN13" s="26">
        <v>0.4</v>
      </c>
      <c r="BO13" s="26">
        <v>12.6</v>
      </c>
      <c r="BP13" s="26">
        <v>0.9</v>
      </c>
      <c r="BQ13" s="26">
        <v>27.5</v>
      </c>
      <c r="BR13" s="26">
        <v>5</v>
      </c>
    </row>
    <row r="14" spans="1:70">
      <c r="A14" s="4" t="s">
        <v>421</v>
      </c>
      <c r="B14" s="7">
        <v>705177</v>
      </c>
      <c r="C14" s="7">
        <v>6527671</v>
      </c>
      <c r="D14" s="26">
        <v>0.5</v>
      </c>
      <c r="E14" s="26">
        <v>0.6</v>
      </c>
      <c r="F14" s="152" t="s">
        <v>290</v>
      </c>
      <c r="G14" s="4" t="s">
        <v>204</v>
      </c>
      <c r="H14" s="8">
        <v>3.2000000000000001E-2</v>
      </c>
      <c r="I14" s="32">
        <v>0.99</v>
      </c>
      <c r="J14" s="26">
        <v>1.6</v>
      </c>
      <c r="K14" s="26" t="s">
        <v>516</v>
      </c>
      <c r="L14" s="7">
        <v>9</v>
      </c>
      <c r="M14" s="26">
        <v>27.8</v>
      </c>
      <c r="N14" s="26">
        <v>0.3</v>
      </c>
      <c r="O14" s="32">
        <v>0.19</v>
      </c>
      <c r="P14" s="32">
        <v>0.26</v>
      </c>
      <c r="Q14" s="32">
        <v>0.04</v>
      </c>
      <c r="R14" s="26">
        <v>103</v>
      </c>
      <c r="S14" s="26">
        <v>5.8</v>
      </c>
      <c r="T14" s="7">
        <v>30</v>
      </c>
      <c r="U14" s="32">
        <v>1.32</v>
      </c>
      <c r="V14" s="26">
        <v>13.8</v>
      </c>
      <c r="W14" s="26">
        <v>2.2000000000000002</v>
      </c>
      <c r="X14" s="26">
        <v>0.9</v>
      </c>
      <c r="Y14" s="26">
        <v>0.5</v>
      </c>
      <c r="Z14" s="32">
        <v>1.6</v>
      </c>
      <c r="AA14" s="32">
        <v>3.19</v>
      </c>
      <c r="AB14" s="26">
        <v>4.2</v>
      </c>
      <c r="AC14" s="26" t="s">
        <v>528</v>
      </c>
      <c r="AD14" s="26">
        <v>0.3</v>
      </c>
      <c r="AE14" s="7" t="s">
        <v>524</v>
      </c>
      <c r="AF14" s="26">
        <v>0.3</v>
      </c>
      <c r="AG14" s="32" t="s">
        <v>565</v>
      </c>
      <c r="AH14" s="32">
        <v>0.17</v>
      </c>
      <c r="AI14" s="26">
        <v>54.7</v>
      </c>
      <c r="AJ14" s="26">
        <v>18.399999999999999</v>
      </c>
      <c r="AK14" s="26" t="s">
        <v>528</v>
      </c>
      <c r="AL14" s="32">
        <v>0.52</v>
      </c>
      <c r="AM14" s="7">
        <v>192</v>
      </c>
      <c r="AN14" s="32">
        <v>0.26</v>
      </c>
      <c r="AO14" s="8">
        <v>2.7E-2</v>
      </c>
      <c r="AP14" s="26">
        <v>1.1000000000000001</v>
      </c>
      <c r="AQ14" s="26">
        <v>34.9</v>
      </c>
      <c r="AR14" s="26">
        <v>14.8</v>
      </c>
      <c r="AS14" s="8">
        <v>5.3999999999999999E-2</v>
      </c>
      <c r="AT14" s="26">
        <v>10.3</v>
      </c>
      <c r="AU14" s="26">
        <v>10.6</v>
      </c>
      <c r="AV14" s="26">
        <v>19.100000000000001</v>
      </c>
      <c r="AW14" s="8" t="s">
        <v>527</v>
      </c>
      <c r="AX14" s="8">
        <v>5.0000000000000001E-3</v>
      </c>
      <c r="AY14" s="32">
        <v>0.02</v>
      </c>
      <c r="AZ14" s="26">
        <v>2.6</v>
      </c>
      <c r="BA14" s="26" t="s">
        <v>528</v>
      </c>
      <c r="BB14" s="26">
        <v>4.7</v>
      </c>
      <c r="BC14" s="32">
        <v>0.7</v>
      </c>
      <c r="BD14" s="26">
        <v>12.4</v>
      </c>
      <c r="BE14" s="8" t="s">
        <v>529</v>
      </c>
      <c r="BF14" s="26">
        <v>0.4</v>
      </c>
      <c r="BG14" s="32" t="s">
        <v>565</v>
      </c>
      <c r="BH14" s="8">
        <v>26.7</v>
      </c>
      <c r="BI14" s="32">
        <v>0.11</v>
      </c>
      <c r="BJ14" s="32">
        <v>0.21</v>
      </c>
      <c r="BK14" s="26">
        <v>0.1</v>
      </c>
      <c r="BL14" s="26">
        <v>2.6</v>
      </c>
      <c r="BM14" s="7">
        <v>20</v>
      </c>
      <c r="BN14" s="26">
        <v>0.2</v>
      </c>
      <c r="BO14" s="26">
        <v>8.69</v>
      </c>
      <c r="BP14" s="26">
        <v>0.7</v>
      </c>
      <c r="BQ14" s="26">
        <v>26.5</v>
      </c>
      <c r="BR14" s="26">
        <v>11.6</v>
      </c>
    </row>
    <row r="15" spans="1:70">
      <c r="A15" s="4" t="s">
        <v>423</v>
      </c>
      <c r="B15" s="7">
        <v>705586</v>
      </c>
      <c r="C15" s="7">
        <v>6523397</v>
      </c>
      <c r="D15" s="26">
        <v>0.05</v>
      </c>
      <c r="E15" s="26">
        <v>0.1</v>
      </c>
      <c r="F15" s="152" t="s">
        <v>290</v>
      </c>
      <c r="G15" s="4" t="s">
        <v>204</v>
      </c>
      <c r="H15" s="8">
        <v>6.3E-2</v>
      </c>
      <c r="I15" s="32">
        <v>1.22</v>
      </c>
      <c r="J15" s="26">
        <v>2.9</v>
      </c>
      <c r="K15" s="26">
        <v>2.5</v>
      </c>
      <c r="L15" s="7">
        <v>13</v>
      </c>
      <c r="M15" s="26">
        <v>42.7</v>
      </c>
      <c r="N15" s="26">
        <v>0.5</v>
      </c>
      <c r="O15" s="32">
        <v>0.2</v>
      </c>
      <c r="P15" s="32">
        <v>0.27</v>
      </c>
      <c r="Q15" s="32">
        <v>0.08</v>
      </c>
      <c r="R15" s="26">
        <v>97.8</v>
      </c>
      <c r="S15" s="26">
        <v>7.5</v>
      </c>
      <c r="T15" s="7">
        <v>31</v>
      </c>
      <c r="U15" s="32">
        <v>1.63</v>
      </c>
      <c r="V15" s="26">
        <v>19.899999999999999</v>
      </c>
      <c r="W15" s="26">
        <v>2.2000000000000002</v>
      </c>
      <c r="X15" s="26">
        <v>0.9</v>
      </c>
      <c r="Y15" s="26">
        <v>0.5</v>
      </c>
      <c r="Z15" s="32">
        <v>1.88</v>
      </c>
      <c r="AA15" s="32">
        <v>4.08</v>
      </c>
      <c r="AB15" s="26">
        <v>4.0999999999999996</v>
      </c>
      <c r="AC15" s="26" t="s">
        <v>528</v>
      </c>
      <c r="AD15" s="26">
        <v>0.2</v>
      </c>
      <c r="AE15" s="7">
        <v>10</v>
      </c>
      <c r="AF15" s="26">
        <v>0.4</v>
      </c>
      <c r="AG15" s="32">
        <v>0.03</v>
      </c>
      <c r="AH15" s="32">
        <v>0.17</v>
      </c>
      <c r="AI15" s="26">
        <v>53.1</v>
      </c>
      <c r="AJ15" s="26">
        <v>20.100000000000001</v>
      </c>
      <c r="AK15" s="26" t="s">
        <v>528</v>
      </c>
      <c r="AL15" s="32">
        <v>0.55000000000000004</v>
      </c>
      <c r="AM15" s="7">
        <v>203</v>
      </c>
      <c r="AN15" s="32">
        <v>0.7</v>
      </c>
      <c r="AO15" s="8">
        <v>3.5999999999999997E-2</v>
      </c>
      <c r="AP15" s="26">
        <v>2.4</v>
      </c>
      <c r="AQ15" s="26">
        <v>35.700000000000003</v>
      </c>
      <c r="AR15" s="26">
        <v>18.899999999999999</v>
      </c>
      <c r="AS15" s="8">
        <v>6.0999999999999999E-2</v>
      </c>
      <c r="AT15" s="26">
        <v>124</v>
      </c>
      <c r="AU15" s="26">
        <v>11.1</v>
      </c>
      <c r="AV15" s="26">
        <v>20.5</v>
      </c>
      <c r="AW15" s="8" t="s">
        <v>527</v>
      </c>
      <c r="AX15" s="8">
        <v>8.0000000000000002E-3</v>
      </c>
      <c r="AY15" s="32">
        <v>0.04</v>
      </c>
      <c r="AZ15" s="26">
        <v>3</v>
      </c>
      <c r="BA15" s="26" t="s">
        <v>528</v>
      </c>
      <c r="BB15" s="26">
        <v>4.9000000000000004</v>
      </c>
      <c r="BC15" s="32">
        <v>5.36</v>
      </c>
      <c r="BD15" s="26">
        <v>15</v>
      </c>
      <c r="BE15" s="8" t="s">
        <v>529</v>
      </c>
      <c r="BF15" s="26">
        <v>0.5</v>
      </c>
      <c r="BG15" s="32" t="s">
        <v>565</v>
      </c>
      <c r="BH15" s="8">
        <v>25.6</v>
      </c>
      <c r="BI15" s="32">
        <v>0.12</v>
      </c>
      <c r="BJ15" s="32">
        <v>0.23</v>
      </c>
      <c r="BK15" s="26">
        <v>0.1</v>
      </c>
      <c r="BL15" s="26">
        <v>2.2999999999999998</v>
      </c>
      <c r="BM15" s="7">
        <v>25</v>
      </c>
      <c r="BN15" s="26">
        <v>0.3</v>
      </c>
      <c r="BO15" s="26">
        <v>8.59</v>
      </c>
      <c r="BP15" s="26">
        <v>0.7</v>
      </c>
      <c r="BQ15" s="26">
        <v>38.9</v>
      </c>
      <c r="BR15" s="26">
        <v>9.5</v>
      </c>
    </row>
    <row r="16" spans="1:70">
      <c r="A16" s="4" t="s">
        <v>425</v>
      </c>
      <c r="B16" s="7">
        <v>703339</v>
      </c>
      <c r="C16" s="7">
        <v>6520535</v>
      </c>
      <c r="D16" s="26">
        <v>0.4</v>
      </c>
      <c r="E16" s="26">
        <v>0.6</v>
      </c>
      <c r="F16" s="152" t="s">
        <v>106</v>
      </c>
      <c r="G16" s="4" t="s">
        <v>204</v>
      </c>
      <c r="H16" s="8">
        <v>3.1E-2</v>
      </c>
      <c r="I16" s="32">
        <v>0.64</v>
      </c>
      <c r="J16" s="26">
        <v>1.7</v>
      </c>
      <c r="K16" s="26" t="s">
        <v>516</v>
      </c>
      <c r="L16" s="7">
        <v>8</v>
      </c>
      <c r="M16" s="26">
        <v>18.3</v>
      </c>
      <c r="N16" s="26">
        <v>0.2</v>
      </c>
      <c r="O16" s="32">
        <v>0.14000000000000001</v>
      </c>
      <c r="P16" s="32">
        <v>0.26</v>
      </c>
      <c r="Q16" s="32">
        <v>0.06</v>
      </c>
      <c r="R16" s="26">
        <v>63.6</v>
      </c>
      <c r="S16" s="26">
        <v>3.3</v>
      </c>
      <c r="T16" s="7">
        <v>20</v>
      </c>
      <c r="U16" s="32">
        <v>0.91</v>
      </c>
      <c r="V16" s="26">
        <v>5.8</v>
      </c>
      <c r="W16" s="26">
        <v>1.8</v>
      </c>
      <c r="X16" s="26">
        <v>0.8</v>
      </c>
      <c r="Y16" s="26">
        <v>0.4</v>
      </c>
      <c r="Z16" s="32">
        <v>0.99</v>
      </c>
      <c r="AA16" s="32">
        <v>2.2000000000000002</v>
      </c>
      <c r="AB16" s="26">
        <v>3</v>
      </c>
      <c r="AC16" s="26" t="s">
        <v>528</v>
      </c>
      <c r="AD16" s="26">
        <v>0.3</v>
      </c>
      <c r="AE16" s="7" t="s">
        <v>524</v>
      </c>
      <c r="AF16" s="26">
        <v>0.3</v>
      </c>
      <c r="AG16" s="32" t="s">
        <v>565</v>
      </c>
      <c r="AH16" s="32">
        <v>0.08</v>
      </c>
      <c r="AI16" s="26">
        <v>34.799999999999997</v>
      </c>
      <c r="AJ16" s="26">
        <v>11.3</v>
      </c>
      <c r="AK16" s="26" t="s">
        <v>528</v>
      </c>
      <c r="AL16" s="32">
        <v>0.24</v>
      </c>
      <c r="AM16" s="7">
        <v>119</v>
      </c>
      <c r="AN16" s="32">
        <v>0.24</v>
      </c>
      <c r="AO16" s="8">
        <v>2.4E-2</v>
      </c>
      <c r="AP16" s="26">
        <v>1.7</v>
      </c>
      <c r="AQ16" s="26">
        <v>23.3</v>
      </c>
      <c r="AR16" s="26">
        <v>9.4</v>
      </c>
      <c r="AS16" s="8">
        <v>6.4000000000000001E-2</v>
      </c>
      <c r="AT16" s="26">
        <v>13.6</v>
      </c>
      <c r="AU16" s="26">
        <v>7.1</v>
      </c>
      <c r="AV16" s="26">
        <v>9.1999999999999993</v>
      </c>
      <c r="AW16" s="8" t="s">
        <v>527</v>
      </c>
      <c r="AX16" s="8">
        <v>4.0000000000000001E-3</v>
      </c>
      <c r="AY16" s="32" t="s">
        <v>565</v>
      </c>
      <c r="AZ16" s="26">
        <v>2</v>
      </c>
      <c r="BA16" s="26" t="s">
        <v>528</v>
      </c>
      <c r="BB16" s="26">
        <v>3.8</v>
      </c>
      <c r="BC16" s="32">
        <v>5.35</v>
      </c>
      <c r="BD16" s="26">
        <v>11.7</v>
      </c>
      <c r="BE16" s="8" t="s">
        <v>529</v>
      </c>
      <c r="BF16" s="26">
        <v>0.4</v>
      </c>
      <c r="BG16" s="32" t="s">
        <v>565</v>
      </c>
      <c r="BH16" s="8">
        <v>14.6</v>
      </c>
      <c r="BI16" s="32">
        <v>0.08</v>
      </c>
      <c r="BJ16" s="32">
        <v>0.12</v>
      </c>
      <c r="BK16" s="26">
        <v>0.1</v>
      </c>
      <c r="BL16" s="26">
        <v>1.3</v>
      </c>
      <c r="BM16" s="7">
        <v>15</v>
      </c>
      <c r="BN16" s="26">
        <v>0.2</v>
      </c>
      <c r="BO16" s="26">
        <v>8.42</v>
      </c>
      <c r="BP16" s="26">
        <v>0.6</v>
      </c>
      <c r="BQ16" s="26">
        <v>16.399999999999999</v>
      </c>
      <c r="BR16" s="26">
        <v>8.6</v>
      </c>
    </row>
    <row r="17" spans="1:70">
      <c r="A17" s="4" t="s">
        <v>427</v>
      </c>
      <c r="B17" s="7">
        <v>706054</v>
      </c>
      <c r="C17" s="7">
        <v>6519118</v>
      </c>
      <c r="D17" s="26">
        <v>0.5</v>
      </c>
      <c r="E17" s="26">
        <v>0.7</v>
      </c>
      <c r="F17" s="152" t="s">
        <v>106</v>
      </c>
      <c r="G17" s="4" t="s">
        <v>204</v>
      </c>
      <c r="H17" s="8">
        <v>2.9000000000000001E-2</v>
      </c>
      <c r="I17" s="32">
        <v>1.49</v>
      </c>
      <c r="J17" s="26">
        <v>2.4</v>
      </c>
      <c r="K17" s="26">
        <v>1.5</v>
      </c>
      <c r="L17" s="7">
        <v>12</v>
      </c>
      <c r="M17" s="26">
        <v>56.9</v>
      </c>
      <c r="N17" s="26">
        <v>0.5</v>
      </c>
      <c r="O17" s="32">
        <v>0.3</v>
      </c>
      <c r="P17" s="32">
        <v>0.27</v>
      </c>
      <c r="Q17" s="32">
        <v>0.01</v>
      </c>
      <c r="R17" s="26">
        <v>75.900000000000006</v>
      </c>
      <c r="S17" s="26">
        <v>8.3000000000000007</v>
      </c>
      <c r="T17" s="7">
        <v>31</v>
      </c>
      <c r="U17" s="32">
        <v>2.63</v>
      </c>
      <c r="V17" s="26">
        <v>15.1</v>
      </c>
      <c r="W17" s="26">
        <v>1.8</v>
      </c>
      <c r="X17" s="26">
        <v>0.8</v>
      </c>
      <c r="Y17" s="26">
        <v>0.5</v>
      </c>
      <c r="Z17" s="32">
        <v>2.08</v>
      </c>
      <c r="AA17" s="32">
        <v>4.96</v>
      </c>
      <c r="AB17" s="26">
        <v>3</v>
      </c>
      <c r="AC17" s="26" t="s">
        <v>528</v>
      </c>
      <c r="AD17" s="26">
        <v>0.2</v>
      </c>
      <c r="AE17" s="7">
        <v>10</v>
      </c>
      <c r="AF17" s="26">
        <v>0.3</v>
      </c>
      <c r="AG17" s="32">
        <v>0.02</v>
      </c>
      <c r="AH17" s="32">
        <v>0.21</v>
      </c>
      <c r="AI17" s="26">
        <v>41.2</v>
      </c>
      <c r="AJ17" s="26">
        <v>27.1</v>
      </c>
      <c r="AK17" s="26" t="s">
        <v>528</v>
      </c>
      <c r="AL17" s="32">
        <v>0.67</v>
      </c>
      <c r="AM17" s="7">
        <v>229</v>
      </c>
      <c r="AN17" s="32">
        <v>0.37</v>
      </c>
      <c r="AO17" s="8">
        <v>3.6999999999999998E-2</v>
      </c>
      <c r="AP17" s="26">
        <v>0.8</v>
      </c>
      <c r="AQ17" s="26">
        <v>25.3</v>
      </c>
      <c r="AR17" s="26">
        <v>19.899999999999999</v>
      </c>
      <c r="AS17" s="8">
        <v>0.04</v>
      </c>
      <c r="AT17" s="26">
        <v>15.6</v>
      </c>
      <c r="AU17" s="26">
        <v>7.6</v>
      </c>
      <c r="AV17" s="26">
        <v>25.2</v>
      </c>
      <c r="AW17" s="8" t="s">
        <v>527</v>
      </c>
      <c r="AX17" s="8">
        <v>6.0000000000000001E-3</v>
      </c>
      <c r="AY17" s="32">
        <v>0.03</v>
      </c>
      <c r="AZ17" s="26">
        <v>3.5</v>
      </c>
      <c r="BA17" s="26">
        <v>0.2</v>
      </c>
      <c r="BB17" s="26">
        <v>3.7</v>
      </c>
      <c r="BC17" s="32">
        <v>2.99</v>
      </c>
      <c r="BD17" s="26">
        <v>18.600000000000001</v>
      </c>
      <c r="BE17" s="8" t="s">
        <v>529</v>
      </c>
      <c r="BF17" s="26">
        <v>0.4</v>
      </c>
      <c r="BG17" s="32">
        <v>0.03</v>
      </c>
      <c r="BH17" s="8">
        <v>23.3</v>
      </c>
      <c r="BI17" s="32">
        <v>0.14000000000000001</v>
      </c>
      <c r="BJ17" s="32">
        <v>0.3</v>
      </c>
      <c r="BK17" s="26">
        <v>0.1</v>
      </c>
      <c r="BL17" s="26">
        <v>2.7</v>
      </c>
      <c r="BM17" s="7">
        <v>30</v>
      </c>
      <c r="BN17" s="26">
        <v>0.2</v>
      </c>
      <c r="BO17" s="26">
        <v>7.97</v>
      </c>
      <c r="BP17" s="26">
        <v>0.7</v>
      </c>
      <c r="BQ17" s="26">
        <v>34.200000000000003</v>
      </c>
      <c r="BR17" s="26">
        <v>11.2</v>
      </c>
    </row>
    <row r="18" spans="1:70">
      <c r="A18" s="4" t="s">
        <v>429</v>
      </c>
      <c r="B18" s="7">
        <v>707951</v>
      </c>
      <c r="C18" s="7">
        <v>6516603</v>
      </c>
      <c r="D18" s="26">
        <v>0.7</v>
      </c>
      <c r="E18" s="26">
        <v>0.8</v>
      </c>
      <c r="F18" s="4" t="s">
        <v>290</v>
      </c>
      <c r="G18" s="4" t="s">
        <v>204</v>
      </c>
      <c r="H18" s="8">
        <v>5.2999999999999999E-2</v>
      </c>
      <c r="I18" s="32">
        <v>0.73</v>
      </c>
      <c r="J18" s="26">
        <v>4.8</v>
      </c>
      <c r="K18" s="26" t="s">
        <v>516</v>
      </c>
      <c r="L18" s="7">
        <v>11</v>
      </c>
      <c r="M18" s="26">
        <v>44.1</v>
      </c>
      <c r="N18" s="26">
        <v>0.3</v>
      </c>
      <c r="O18" s="32">
        <v>0.17</v>
      </c>
      <c r="P18" s="32">
        <v>0.38</v>
      </c>
      <c r="Q18" s="32">
        <v>0.06</v>
      </c>
      <c r="R18" s="26">
        <v>94.3</v>
      </c>
      <c r="S18" s="26">
        <v>6.4</v>
      </c>
      <c r="T18" s="7">
        <v>23</v>
      </c>
      <c r="U18" s="32">
        <v>1.63</v>
      </c>
      <c r="V18" s="26">
        <v>9.1</v>
      </c>
      <c r="W18" s="26">
        <v>2.7</v>
      </c>
      <c r="X18" s="26">
        <v>1.1000000000000001</v>
      </c>
      <c r="Y18" s="26">
        <v>0.6</v>
      </c>
      <c r="Z18" s="32">
        <v>1.66</v>
      </c>
      <c r="AA18" s="32">
        <v>2.91</v>
      </c>
      <c r="AB18" s="26">
        <v>4.5</v>
      </c>
      <c r="AC18" s="26" t="s">
        <v>528</v>
      </c>
      <c r="AD18" s="26">
        <v>0.2</v>
      </c>
      <c r="AE18" s="7" t="s">
        <v>524</v>
      </c>
      <c r="AF18" s="26">
        <v>0.5</v>
      </c>
      <c r="AG18" s="32" t="s">
        <v>565</v>
      </c>
      <c r="AH18" s="32">
        <v>0.15</v>
      </c>
      <c r="AI18" s="26">
        <v>49.5</v>
      </c>
      <c r="AJ18" s="26">
        <v>18.3</v>
      </c>
      <c r="AK18" s="26">
        <v>0.1</v>
      </c>
      <c r="AL18" s="32">
        <v>0.45</v>
      </c>
      <c r="AM18" s="7">
        <v>218</v>
      </c>
      <c r="AN18" s="32">
        <v>0.36</v>
      </c>
      <c r="AO18" s="8">
        <v>3.3000000000000002E-2</v>
      </c>
      <c r="AP18" s="26">
        <v>1.5</v>
      </c>
      <c r="AQ18" s="26">
        <v>34.5</v>
      </c>
      <c r="AR18" s="26">
        <v>16.3</v>
      </c>
      <c r="AS18" s="8">
        <v>8.5999999999999993E-2</v>
      </c>
      <c r="AT18" s="26">
        <v>8.5</v>
      </c>
      <c r="AU18" s="26">
        <v>10.4</v>
      </c>
      <c r="AV18" s="26">
        <v>18.600000000000001</v>
      </c>
      <c r="AW18" s="8" t="s">
        <v>527</v>
      </c>
      <c r="AX18" s="8">
        <v>7.0000000000000001E-3</v>
      </c>
      <c r="AY18" s="32">
        <v>0.06</v>
      </c>
      <c r="AZ18" s="26">
        <v>2.4</v>
      </c>
      <c r="BA18" s="26" t="s">
        <v>528</v>
      </c>
      <c r="BB18" s="26">
        <v>5.2</v>
      </c>
      <c r="BC18" s="32">
        <v>0.63</v>
      </c>
      <c r="BD18" s="26">
        <v>19.600000000000001</v>
      </c>
      <c r="BE18" s="8" t="s">
        <v>529</v>
      </c>
      <c r="BF18" s="26">
        <v>0.6</v>
      </c>
      <c r="BG18" s="32" t="s">
        <v>565</v>
      </c>
      <c r="BH18" s="8">
        <v>21.6</v>
      </c>
      <c r="BI18" s="32">
        <v>0.11</v>
      </c>
      <c r="BJ18" s="32">
        <v>0.17</v>
      </c>
      <c r="BK18" s="26">
        <v>0.1</v>
      </c>
      <c r="BL18" s="26">
        <v>2.1</v>
      </c>
      <c r="BM18" s="7">
        <v>25</v>
      </c>
      <c r="BN18" s="26">
        <v>0.2</v>
      </c>
      <c r="BO18" s="26">
        <v>10.9</v>
      </c>
      <c r="BP18" s="26">
        <v>0.8</v>
      </c>
      <c r="BQ18" s="26">
        <v>29.2</v>
      </c>
      <c r="BR18" s="26">
        <v>7.8</v>
      </c>
    </row>
    <row r="19" spans="1:70">
      <c r="A19" s="4" t="s">
        <v>431</v>
      </c>
      <c r="B19" s="7">
        <v>715982.03</v>
      </c>
      <c r="C19" s="7">
        <v>6518556.2699999996</v>
      </c>
      <c r="D19" s="26">
        <v>1.3</v>
      </c>
      <c r="E19" s="26">
        <v>1.4</v>
      </c>
      <c r="F19" s="151" t="s">
        <v>907</v>
      </c>
      <c r="G19" s="4" t="s">
        <v>204</v>
      </c>
      <c r="H19" s="8">
        <v>5.7000000000000002E-2</v>
      </c>
      <c r="I19" s="32">
        <v>0.78</v>
      </c>
      <c r="J19" s="26">
        <v>2.2000000000000002</v>
      </c>
      <c r="K19" s="26">
        <v>2</v>
      </c>
      <c r="L19" s="7">
        <v>13</v>
      </c>
      <c r="M19" s="26">
        <v>56.1</v>
      </c>
      <c r="N19" s="26">
        <v>0.3</v>
      </c>
      <c r="O19" s="32">
        <v>0.15</v>
      </c>
      <c r="P19" s="32">
        <v>4.16</v>
      </c>
      <c r="Q19" s="32">
        <v>7.0000000000000007E-2</v>
      </c>
      <c r="R19" s="26">
        <v>64.8</v>
      </c>
      <c r="S19" s="26">
        <v>6.6</v>
      </c>
      <c r="T19" s="7">
        <v>29</v>
      </c>
      <c r="U19" s="32">
        <v>1.19</v>
      </c>
      <c r="V19" s="26">
        <v>11.2</v>
      </c>
      <c r="W19" s="26">
        <v>2.2000000000000002</v>
      </c>
      <c r="X19" s="26">
        <v>1</v>
      </c>
      <c r="Y19" s="26">
        <v>0.6</v>
      </c>
      <c r="Z19" s="32">
        <v>1.6</v>
      </c>
      <c r="AA19" s="32">
        <v>3.59</v>
      </c>
      <c r="AB19" s="26">
        <v>3.4</v>
      </c>
      <c r="AC19" s="26" t="s">
        <v>528</v>
      </c>
      <c r="AD19" s="26">
        <v>0.2</v>
      </c>
      <c r="AE19" s="7" t="s">
        <v>524</v>
      </c>
      <c r="AF19" s="26">
        <v>0.4</v>
      </c>
      <c r="AG19" s="32" t="s">
        <v>565</v>
      </c>
      <c r="AH19" s="32">
        <v>0.23</v>
      </c>
      <c r="AI19" s="26">
        <v>34.6</v>
      </c>
      <c r="AJ19" s="26">
        <v>13.3</v>
      </c>
      <c r="AK19" s="26">
        <v>0.1</v>
      </c>
      <c r="AL19" s="32">
        <v>1.56</v>
      </c>
      <c r="AM19" s="7">
        <v>232</v>
      </c>
      <c r="AN19" s="32">
        <v>0.65</v>
      </c>
      <c r="AO19" s="8">
        <v>3.7999999999999999E-2</v>
      </c>
      <c r="AP19" s="26">
        <v>1.9</v>
      </c>
      <c r="AQ19" s="26">
        <v>24.4</v>
      </c>
      <c r="AR19" s="26">
        <v>17.100000000000001</v>
      </c>
      <c r="AS19" s="8">
        <v>6.2E-2</v>
      </c>
      <c r="AT19" s="26">
        <v>12.2</v>
      </c>
      <c r="AU19" s="26">
        <v>7.2</v>
      </c>
      <c r="AV19" s="26">
        <v>21.8</v>
      </c>
      <c r="AW19" s="8" t="s">
        <v>527</v>
      </c>
      <c r="AX19" s="8">
        <v>1.7000000000000001E-2</v>
      </c>
      <c r="AY19" s="32">
        <v>0.04</v>
      </c>
      <c r="AZ19" s="26">
        <v>3.4</v>
      </c>
      <c r="BA19" s="26">
        <v>0.2</v>
      </c>
      <c r="BB19" s="26">
        <v>4</v>
      </c>
      <c r="BC19" s="32">
        <v>3.66</v>
      </c>
      <c r="BD19" s="26">
        <v>46</v>
      </c>
      <c r="BE19" s="8" t="s">
        <v>529</v>
      </c>
      <c r="BF19" s="26">
        <v>0.4</v>
      </c>
      <c r="BG19" s="32" t="s">
        <v>565</v>
      </c>
      <c r="BH19" s="8">
        <v>15</v>
      </c>
      <c r="BI19" s="32">
        <v>0.11</v>
      </c>
      <c r="BJ19" s="32">
        <v>0.19</v>
      </c>
      <c r="BK19" s="26">
        <v>0.1</v>
      </c>
      <c r="BL19" s="26">
        <v>1.3</v>
      </c>
      <c r="BM19" s="7">
        <v>27</v>
      </c>
      <c r="BN19" s="26">
        <v>0.1</v>
      </c>
      <c r="BO19" s="26">
        <v>9.31</v>
      </c>
      <c r="BP19" s="26">
        <v>0.7</v>
      </c>
      <c r="BQ19" s="26">
        <v>33.200000000000003</v>
      </c>
      <c r="BR19" s="26">
        <v>11.1</v>
      </c>
    </row>
    <row r="20" spans="1:70">
      <c r="A20" s="4" t="s">
        <v>433</v>
      </c>
      <c r="B20" s="7">
        <v>713929.71</v>
      </c>
      <c r="C20" s="7">
        <v>6494051.2599999998</v>
      </c>
      <c r="D20" s="26">
        <v>2</v>
      </c>
      <c r="E20" s="26">
        <v>2.2000000000000002</v>
      </c>
      <c r="F20" s="152" t="s">
        <v>200</v>
      </c>
      <c r="G20" s="4" t="s">
        <v>204</v>
      </c>
      <c r="H20" s="8">
        <v>4.1000000000000002E-2</v>
      </c>
      <c r="I20" s="32">
        <v>1.1399999999999999</v>
      </c>
      <c r="J20" s="26">
        <v>2.6</v>
      </c>
      <c r="K20" s="26">
        <v>3.9</v>
      </c>
      <c r="L20" s="7">
        <v>21</v>
      </c>
      <c r="M20" s="26">
        <v>86.3</v>
      </c>
      <c r="N20" s="26">
        <v>0.5</v>
      </c>
      <c r="O20" s="32">
        <v>0.22</v>
      </c>
      <c r="P20" s="32">
        <v>6.43</v>
      </c>
      <c r="Q20" s="32">
        <v>7.0000000000000007E-2</v>
      </c>
      <c r="R20" s="26">
        <v>67.7</v>
      </c>
      <c r="S20" s="26">
        <v>8.8000000000000007</v>
      </c>
      <c r="T20" s="7">
        <v>31</v>
      </c>
      <c r="U20" s="32">
        <v>1.68</v>
      </c>
      <c r="V20" s="26">
        <v>16.2</v>
      </c>
      <c r="W20" s="26">
        <v>2.1</v>
      </c>
      <c r="X20" s="26">
        <v>1</v>
      </c>
      <c r="Y20" s="26">
        <v>0.7</v>
      </c>
      <c r="Z20" s="32">
        <v>2.09</v>
      </c>
      <c r="AA20" s="32">
        <v>4.4400000000000004</v>
      </c>
      <c r="AB20" s="26">
        <v>3.6</v>
      </c>
      <c r="AC20" s="26" t="s">
        <v>528</v>
      </c>
      <c r="AD20" s="26" t="s">
        <v>528</v>
      </c>
      <c r="AE20" s="7">
        <v>10</v>
      </c>
      <c r="AF20" s="26">
        <v>0.4</v>
      </c>
      <c r="AG20" s="32">
        <v>0.02</v>
      </c>
      <c r="AH20" s="32">
        <v>0.33</v>
      </c>
      <c r="AI20" s="26">
        <v>36.799999999999997</v>
      </c>
      <c r="AJ20" s="26">
        <v>21.7</v>
      </c>
      <c r="AK20" s="26">
        <v>0.1</v>
      </c>
      <c r="AL20" s="32">
        <v>2.21</v>
      </c>
      <c r="AM20" s="7">
        <v>306</v>
      </c>
      <c r="AN20" s="32">
        <v>0.48</v>
      </c>
      <c r="AO20" s="8">
        <v>3.7999999999999999E-2</v>
      </c>
      <c r="AP20" s="26">
        <v>0.6</v>
      </c>
      <c r="AQ20" s="26">
        <v>25.6</v>
      </c>
      <c r="AR20" s="26">
        <v>21.9</v>
      </c>
      <c r="AS20" s="8">
        <v>0.05</v>
      </c>
      <c r="AT20" s="26">
        <v>7.7</v>
      </c>
      <c r="AU20" s="26">
        <v>7.5</v>
      </c>
      <c r="AV20" s="26">
        <v>28.1</v>
      </c>
      <c r="AW20" s="8" t="s">
        <v>527</v>
      </c>
      <c r="AX20" s="8">
        <v>1.2E-2</v>
      </c>
      <c r="AY20" s="32">
        <v>0.03</v>
      </c>
      <c r="AZ20" s="26">
        <v>4</v>
      </c>
      <c r="BA20" s="26" t="s">
        <v>528</v>
      </c>
      <c r="BB20" s="26">
        <v>4.5</v>
      </c>
      <c r="BC20" s="32">
        <v>0.76</v>
      </c>
      <c r="BD20" s="26">
        <v>66</v>
      </c>
      <c r="BE20" s="8" t="s">
        <v>529</v>
      </c>
      <c r="BF20" s="26">
        <v>0.4</v>
      </c>
      <c r="BG20" s="32" t="s">
        <v>565</v>
      </c>
      <c r="BH20" s="8">
        <v>15</v>
      </c>
      <c r="BI20" s="32">
        <v>0.11</v>
      </c>
      <c r="BJ20" s="32">
        <v>0.2</v>
      </c>
      <c r="BK20" s="26">
        <v>0.1</v>
      </c>
      <c r="BL20" s="26">
        <v>2.2000000000000002</v>
      </c>
      <c r="BM20" s="7">
        <v>30</v>
      </c>
      <c r="BN20" s="26" t="s">
        <v>528</v>
      </c>
      <c r="BO20" s="26">
        <v>9.57</v>
      </c>
      <c r="BP20" s="26">
        <v>0.8</v>
      </c>
      <c r="BQ20" s="26">
        <v>44.5</v>
      </c>
      <c r="BR20" s="26">
        <v>3.7</v>
      </c>
    </row>
    <row r="21" spans="1:70">
      <c r="A21" s="4" t="s">
        <v>434</v>
      </c>
      <c r="B21" s="7">
        <v>713929.71</v>
      </c>
      <c r="C21" s="7">
        <v>6494051.2599999998</v>
      </c>
      <c r="D21" s="26">
        <v>3</v>
      </c>
      <c r="E21" s="26">
        <v>3.3</v>
      </c>
      <c r="F21" s="152" t="s">
        <v>203</v>
      </c>
      <c r="G21" s="4" t="s">
        <v>204</v>
      </c>
      <c r="H21" s="8">
        <v>5.0999999999999997E-2</v>
      </c>
      <c r="I21" s="32">
        <v>1.41</v>
      </c>
      <c r="J21" s="26">
        <v>2.5</v>
      </c>
      <c r="K21" s="26">
        <v>0.5</v>
      </c>
      <c r="L21" s="7">
        <v>22</v>
      </c>
      <c r="M21" s="26">
        <v>94.8</v>
      </c>
      <c r="N21" s="26">
        <v>0.7</v>
      </c>
      <c r="O21" s="32">
        <v>0.26</v>
      </c>
      <c r="P21" s="32">
        <v>5.32</v>
      </c>
      <c r="Q21" s="32">
        <v>7.0000000000000007E-2</v>
      </c>
      <c r="R21" s="26">
        <v>76.7</v>
      </c>
      <c r="S21" s="26">
        <v>9.3000000000000007</v>
      </c>
      <c r="T21" s="7">
        <v>40</v>
      </c>
      <c r="U21" s="32">
        <v>2.2599999999999998</v>
      </c>
      <c r="V21" s="26">
        <v>20</v>
      </c>
      <c r="W21" s="26">
        <v>2.4</v>
      </c>
      <c r="X21" s="26">
        <v>1.1000000000000001</v>
      </c>
      <c r="Y21" s="26">
        <v>0.7</v>
      </c>
      <c r="Z21" s="32">
        <v>2.5299999999999998</v>
      </c>
      <c r="AA21" s="32">
        <v>5.78</v>
      </c>
      <c r="AB21" s="26">
        <v>3.8</v>
      </c>
      <c r="AC21" s="26" t="s">
        <v>528</v>
      </c>
      <c r="AD21" s="26" t="s">
        <v>528</v>
      </c>
      <c r="AE21" s="7" t="s">
        <v>524</v>
      </c>
      <c r="AF21" s="26">
        <v>0.4</v>
      </c>
      <c r="AG21" s="32">
        <v>0.02</v>
      </c>
      <c r="AH21" s="32">
        <v>0.4</v>
      </c>
      <c r="AI21" s="26">
        <v>40.700000000000003</v>
      </c>
      <c r="AJ21" s="26">
        <v>27.5</v>
      </c>
      <c r="AK21" s="26">
        <v>0.1</v>
      </c>
      <c r="AL21" s="32">
        <v>2.0699999999999998</v>
      </c>
      <c r="AM21" s="7">
        <v>337</v>
      </c>
      <c r="AN21" s="32">
        <v>0.53</v>
      </c>
      <c r="AO21" s="8">
        <v>4.7E-2</v>
      </c>
      <c r="AP21" s="26">
        <v>0.7</v>
      </c>
      <c r="AQ21" s="26">
        <v>29</v>
      </c>
      <c r="AR21" s="26">
        <v>25.7</v>
      </c>
      <c r="AS21" s="8">
        <v>5.8000000000000003E-2</v>
      </c>
      <c r="AT21" s="26">
        <v>10.9</v>
      </c>
      <c r="AU21" s="26">
        <v>8.5</v>
      </c>
      <c r="AV21" s="26">
        <v>37</v>
      </c>
      <c r="AW21" s="8" t="s">
        <v>527</v>
      </c>
      <c r="AX21" s="8">
        <v>0.02</v>
      </c>
      <c r="AY21" s="32">
        <v>0.03</v>
      </c>
      <c r="AZ21" s="26">
        <v>5.3</v>
      </c>
      <c r="BA21" s="26" t="s">
        <v>528</v>
      </c>
      <c r="BB21" s="26">
        <v>4.3</v>
      </c>
      <c r="BC21" s="32">
        <v>1.19</v>
      </c>
      <c r="BD21" s="26">
        <v>60</v>
      </c>
      <c r="BE21" s="8" t="s">
        <v>529</v>
      </c>
      <c r="BF21" s="26">
        <v>0.5</v>
      </c>
      <c r="BG21" s="32" t="s">
        <v>565</v>
      </c>
      <c r="BH21" s="8">
        <v>17.5</v>
      </c>
      <c r="BI21" s="32">
        <v>0.13</v>
      </c>
      <c r="BJ21" s="32">
        <v>0.26</v>
      </c>
      <c r="BK21" s="26">
        <v>0.2</v>
      </c>
      <c r="BL21" s="26">
        <v>2.6</v>
      </c>
      <c r="BM21" s="7">
        <v>39</v>
      </c>
      <c r="BN21" s="26" t="s">
        <v>528</v>
      </c>
      <c r="BO21" s="26">
        <v>10.5</v>
      </c>
      <c r="BP21" s="26">
        <v>0.9</v>
      </c>
      <c r="BQ21" s="26">
        <v>53.7</v>
      </c>
      <c r="BR21" s="26">
        <v>5.2</v>
      </c>
    </row>
    <row r="22" spans="1:70">
      <c r="A22" s="4" t="s">
        <v>435</v>
      </c>
      <c r="B22" s="7">
        <v>713929.71</v>
      </c>
      <c r="C22" s="7">
        <v>6494051.2599999998</v>
      </c>
      <c r="D22" s="26">
        <v>5.3</v>
      </c>
      <c r="E22" s="26">
        <v>5.5</v>
      </c>
      <c r="F22" s="152" t="s">
        <v>201</v>
      </c>
      <c r="G22" s="4" t="s">
        <v>204</v>
      </c>
      <c r="H22" s="8">
        <v>4.1000000000000002E-2</v>
      </c>
      <c r="I22" s="32">
        <v>1.32</v>
      </c>
      <c r="J22" s="26">
        <v>2.2999999999999998</v>
      </c>
      <c r="K22" s="26">
        <v>1.3</v>
      </c>
      <c r="L22" s="7">
        <v>28</v>
      </c>
      <c r="M22" s="26">
        <v>66.5</v>
      </c>
      <c r="N22" s="26">
        <v>0.7</v>
      </c>
      <c r="O22" s="32">
        <v>0.26</v>
      </c>
      <c r="P22" s="32">
        <v>9.15</v>
      </c>
      <c r="Q22" s="32">
        <v>0.04</v>
      </c>
      <c r="R22" s="26">
        <v>69.2</v>
      </c>
      <c r="S22" s="26">
        <v>9.4</v>
      </c>
      <c r="T22" s="7">
        <v>34</v>
      </c>
      <c r="U22" s="32">
        <v>1.58</v>
      </c>
      <c r="V22" s="26">
        <v>19</v>
      </c>
      <c r="W22" s="26">
        <v>2.1</v>
      </c>
      <c r="X22" s="26">
        <v>1</v>
      </c>
      <c r="Y22" s="26">
        <v>0.7</v>
      </c>
      <c r="Z22" s="32">
        <v>2.2599999999999998</v>
      </c>
      <c r="AA22" s="32">
        <v>4.9400000000000004</v>
      </c>
      <c r="AB22" s="26">
        <v>3.4</v>
      </c>
      <c r="AC22" s="26" t="s">
        <v>528</v>
      </c>
      <c r="AD22" s="26">
        <v>0.2</v>
      </c>
      <c r="AE22" s="7" t="s">
        <v>524</v>
      </c>
      <c r="AF22" s="26">
        <v>0.3</v>
      </c>
      <c r="AG22" s="32" t="s">
        <v>565</v>
      </c>
      <c r="AH22" s="32">
        <v>0.35</v>
      </c>
      <c r="AI22" s="26">
        <v>36.6</v>
      </c>
      <c r="AJ22" s="26">
        <v>27.2</v>
      </c>
      <c r="AK22" s="26">
        <v>0.1</v>
      </c>
      <c r="AL22" s="32">
        <v>2.84</v>
      </c>
      <c r="AM22" s="7">
        <v>372</v>
      </c>
      <c r="AN22" s="32">
        <v>0.37</v>
      </c>
      <c r="AO22" s="8">
        <v>3.4000000000000002E-2</v>
      </c>
      <c r="AP22" s="26">
        <v>0.4</v>
      </c>
      <c r="AQ22" s="26">
        <v>27</v>
      </c>
      <c r="AR22" s="26">
        <v>23.3</v>
      </c>
      <c r="AS22" s="8">
        <v>4.7E-2</v>
      </c>
      <c r="AT22" s="26">
        <v>11.9</v>
      </c>
      <c r="AU22" s="26">
        <v>7.8</v>
      </c>
      <c r="AV22" s="26">
        <v>29.7</v>
      </c>
      <c r="AW22" s="8" t="s">
        <v>527</v>
      </c>
      <c r="AX22" s="8">
        <v>2.5000000000000001E-2</v>
      </c>
      <c r="AY22" s="32">
        <v>0.03</v>
      </c>
      <c r="AZ22" s="26">
        <v>4.3</v>
      </c>
      <c r="BA22" s="26" t="s">
        <v>528</v>
      </c>
      <c r="BB22" s="26">
        <v>3.8</v>
      </c>
      <c r="BC22" s="32">
        <v>1.17</v>
      </c>
      <c r="BD22" s="26">
        <v>85.2</v>
      </c>
      <c r="BE22" s="8" t="s">
        <v>529</v>
      </c>
      <c r="BF22" s="26">
        <v>0.4</v>
      </c>
      <c r="BG22" s="32" t="s">
        <v>565</v>
      </c>
      <c r="BH22" s="8">
        <v>14.8</v>
      </c>
      <c r="BI22" s="32">
        <v>0.09</v>
      </c>
      <c r="BJ22" s="32">
        <v>0.22</v>
      </c>
      <c r="BK22" s="26">
        <v>0.1</v>
      </c>
      <c r="BL22" s="26">
        <v>1.9</v>
      </c>
      <c r="BM22" s="7">
        <v>31</v>
      </c>
      <c r="BN22" s="26" t="s">
        <v>528</v>
      </c>
      <c r="BO22" s="26">
        <v>9.48</v>
      </c>
      <c r="BP22" s="26">
        <v>0.8</v>
      </c>
      <c r="BQ22" s="26">
        <v>46.5</v>
      </c>
      <c r="BR22" s="26">
        <v>12.1</v>
      </c>
    </row>
    <row r="23" spans="1:70">
      <c r="A23" s="4" t="s">
        <v>436</v>
      </c>
      <c r="B23" s="7">
        <v>713929.71</v>
      </c>
      <c r="C23" s="7">
        <v>6494051.2599999998</v>
      </c>
      <c r="D23" s="26">
        <v>7.2</v>
      </c>
      <c r="E23" s="26">
        <v>7.4</v>
      </c>
      <c r="F23" s="152" t="s">
        <v>202</v>
      </c>
      <c r="G23" s="4" t="s">
        <v>204</v>
      </c>
      <c r="H23" s="8">
        <v>6.3E-2</v>
      </c>
      <c r="I23" s="32">
        <v>1.81</v>
      </c>
      <c r="J23" s="26">
        <v>3.8</v>
      </c>
      <c r="K23" s="26">
        <v>2.7</v>
      </c>
      <c r="L23" s="7">
        <v>31</v>
      </c>
      <c r="M23" s="26">
        <v>115</v>
      </c>
      <c r="N23" s="26">
        <v>0.9</v>
      </c>
      <c r="O23" s="32">
        <v>0.35</v>
      </c>
      <c r="P23" s="32">
        <v>7.69</v>
      </c>
      <c r="Q23" s="32">
        <v>0.09</v>
      </c>
      <c r="R23" s="26">
        <v>84.2</v>
      </c>
      <c r="S23" s="26">
        <v>12.1</v>
      </c>
      <c r="T23" s="7">
        <v>44</v>
      </c>
      <c r="U23" s="32">
        <v>2.12</v>
      </c>
      <c r="V23" s="26">
        <v>25.4</v>
      </c>
      <c r="W23" s="26">
        <v>2.5</v>
      </c>
      <c r="X23" s="26">
        <v>1.3</v>
      </c>
      <c r="Y23" s="26">
        <v>0.8</v>
      </c>
      <c r="Z23" s="32">
        <v>2.96</v>
      </c>
      <c r="AA23" s="32">
        <v>6.77</v>
      </c>
      <c r="AB23" s="26">
        <v>4.2</v>
      </c>
      <c r="AC23" s="26" t="s">
        <v>528</v>
      </c>
      <c r="AD23" s="26">
        <v>0.2</v>
      </c>
      <c r="AE23" s="7">
        <v>20</v>
      </c>
      <c r="AF23" s="26">
        <v>0.4</v>
      </c>
      <c r="AG23" s="32">
        <v>0.03</v>
      </c>
      <c r="AH23" s="32">
        <v>0.44</v>
      </c>
      <c r="AI23" s="26">
        <v>45.7</v>
      </c>
      <c r="AJ23" s="26">
        <v>35.799999999999997</v>
      </c>
      <c r="AK23" s="26">
        <v>0.1</v>
      </c>
      <c r="AL23" s="32">
        <v>2.41</v>
      </c>
      <c r="AM23" s="7">
        <v>427</v>
      </c>
      <c r="AN23" s="32">
        <v>0.43</v>
      </c>
      <c r="AO23" s="8">
        <v>3.7999999999999999E-2</v>
      </c>
      <c r="AP23" s="26">
        <v>0.5</v>
      </c>
      <c r="AQ23" s="26">
        <v>33.9</v>
      </c>
      <c r="AR23" s="26">
        <v>30</v>
      </c>
      <c r="AS23" s="8">
        <v>5.1999999999999998E-2</v>
      </c>
      <c r="AT23" s="26">
        <v>14.2</v>
      </c>
      <c r="AU23" s="26">
        <v>9.8000000000000007</v>
      </c>
      <c r="AV23" s="26">
        <v>40.700000000000003</v>
      </c>
      <c r="AW23" s="8" t="s">
        <v>527</v>
      </c>
      <c r="AX23" s="8">
        <v>1.7999999999999999E-2</v>
      </c>
      <c r="AY23" s="32">
        <v>0.04</v>
      </c>
      <c r="AZ23" s="26">
        <v>5.5</v>
      </c>
      <c r="BA23" s="26">
        <v>0.1</v>
      </c>
      <c r="BB23" s="26">
        <v>5.2</v>
      </c>
      <c r="BC23" s="32">
        <v>1.59</v>
      </c>
      <c r="BD23" s="26">
        <v>83.3</v>
      </c>
      <c r="BE23" s="8" t="s">
        <v>529</v>
      </c>
      <c r="BF23" s="26">
        <v>0.5</v>
      </c>
      <c r="BG23" s="32">
        <v>0.02</v>
      </c>
      <c r="BH23" s="8">
        <v>18.399999999999999</v>
      </c>
      <c r="BI23" s="32">
        <v>0.11</v>
      </c>
      <c r="BJ23" s="32">
        <v>0.3</v>
      </c>
      <c r="BK23" s="26">
        <v>0.2</v>
      </c>
      <c r="BL23" s="26">
        <v>2.4</v>
      </c>
      <c r="BM23" s="7">
        <v>40</v>
      </c>
      <c r="BN23" s="26" t="s">
        <v>528</v>
      </c>
      <c r="BO23" s="26">
        <v>10.9</v>
      </c>
      <c r="BP23" s="26">
        <v>0.9</v>
      </c>
      <c r="BQ23" s="26">
        <v>60.9</v>
      </c>
      <c r="BR23" s="26">
        <v>13.7</v>
      </c>
    </row>
    <row r="24" spans="1:70">
      <c r="A24" s="4" t="s">
        <v>438</v>
      </c>
      <c r="B24" s="7">
        <v>726852</v>
      </c>
      <c r="C24" s="7">
        <v>6524167</v>
      </c>
      <c r="D24" s="26">
        <v>0.6</v>
      </c>
      <c r="E24" s="26">
        <v>1</v>
      </c>
      <c r="F24" s="152" t="s">
        <v>106</v>
      </c>
      <c r="G24" s="4" t="s">
        <v>204</v>
      </c>
      <c r="H24" s="8">
        <v>4.9000000000000002E-2</v>
      </c>
      <c r="I24" s="32">
        <v>1.47</v>
      </c>
      <c r="J24" s="26">
        <v>3.4</v>
      </c>
      <c r="K24" s="26" t="s">
        <v>516</v>
      </c>
      <c r="L24" s="7">
        <v>21</v>
      </c>
      <c r="M24" s="26">
        <v>102</v>
      </c>
      <c r="N24" s="26">
        <v>0.7</v>
      </c>
      <c r="O24" s="32">
        <v>0.26</v>
      </c>
      <c r="P24" s="32">
        <v>3.37</v>
      </c>
      <c r="Q24" s="32">
        <v>0.13</v>
      </c>
      <c r="R24" s="26">
        <v>82</v>
      </c>
      <c r="S24" s="26">
        <v>10.6</v>
      </c>
      <c r="T24" s="7">
        <v>42</v>
      </c>
      <c r="U24" s="32">
        <v>2.17</v>
      </c>
      <c r="V24" s="26">
        <v>21.3</v>
      </c>
      <c r="W24" s="26">
        <v>2.5</v>
      </c>
      <c r="X24" s="26">
        <v>1.2</v>
      </c>
      <c r="Y24" s="26">
        <v>0.7</v>
      </c>
      <c r="Z24" s="32">
        <v>2.57</v>
      </c>
      <c r="AA24" s="32">
        <v>5.89</v>
      </c>
      <c r="AB24" s="26">
        <v>4</v>
      </c>
      <c r="AC24" s="26" t="s">
        <v>528</v>
      </c>
      <c r="AD24" s="26" t="s">
        <v>528</v>
      </c>
      <c r="AE24" s="7" t="s">
        <v>524</v>
      </c>
      <c r="AF24" s="26">
        <v>0.4</v>
      </c>
      <c r="AG24" s="32">
        <v>0.03</v>
      </c>
      <c r="AH24" s="32">
        <v>0.46</v>
      </c>
      <c r="AI24" s="26">
        <v>42.4</v>
      </c>
      <c r="AJ24" s="26">
        <v>26.6</v>
      </c>
      <c r="AK24" s="26">
        <v>0.1</v>
      </c>
      <c r="AL24" s="32">
        <v>1.62</v>
      </c>
      <c r="AM24" s="7">
        <v>369</v>
      </c>
      <c r="AN24" s="32">
        <v>0.51</v>
      </c>
      <c r="AO24" s="8">
        <v>5.7000000000000002E-2</v>
      </c>
      <c r="AP24" s="26">
        <v>0.5</v>
      </c>
      <c r="AQ24" s="26">
        <v>31</v>
      </c>
      <c r="AR24" s="26">
        <v>27.8</v>
      </c>
      <c r="AS24" s="8">
        <v>6.5000000000000002E-2</v>
      </c>
      <c r="AT24" s="26">
        <v>11.8</v>
      </c>
      <c r="AU24" s="26">
        <v>8.9</v>
      </c>
      <c r="AV24" s="26">
        <v>42.4</v>
      </c>
      <c r="AW24" s="8" t="s">
        <v>527</v>
      </c>
      <c r="AX24" s="8">
        <v>6.0000000000000001E-3</v>
      </c>
      <c r="AY24" s="32">
        <v>0.04</v>
      </c>
      <c r="AZ24" s="26">
        <v>5.4</v>
      </c>
      <c r="BA24" s="26" t="s">
        <v>528</v>
      </c>
      <c r="BB24" s="26">
        <v>4.7</v>
      </c>
      <c r="BC24" s="32">
        <v>1.96</v>
      </c>
      <c r="BD24" s="26">
        <v>53.5</v>
      </c>
      <c r="BE24" s="8" t="s">
        <v>529</v>
      </c>
      <c r="BF24" s="26">
        <v>0.5</v>
      </c>
      <c r="BG24" s="32" t="s">
        <v>565</v>
      </c>
      <c r="BH24" s="8">
        <v>18.3</v>
      </c>
      <c r="BI24" s="32">
        <v>0.15</v>
      </c>
      <c r="BJ24" s="32">
        <v>0.31</v>
      </c>
      <c r="BK24" s="26">
        <v>0.2</v>
      </c>
      <c r="BL24" s="26">
        <v>1.4</v>
      </c>
      <c r="BM24" s="7">
        <v>40</v>
      </c>
      <c r="BN24" s="26">
        <v>0.2</v>
      </c>
      <c r="BO24" s="26">
        <v>11.2</v>
      </c>
      <c r="BP24" s="26">
        <v>1</v>
      </c>
      <c r="BQ24" s="26">
        <v>55.6</v>
      </c>
      <c r="BR24" s="26">
        <v>4</v>
      </c>
    </row>
    <row r="25" spans="1:70">
      <c r="A25" s="4" t="s">
        <v>440</v>
      </c>
      <c r="B25" s="7">
        <v>714679</v>
      </c>
      <c r="C25" s="7">
        <v>6522338</v>
      </c>
      <c r="D25" s="26">
        <v>0.5</v>
      </c>
      <c r="E25" s="26">
        <v>0.7</v>
      </c>
      <c r="F25" s="151" t="s">
        <v>907</v>
      </c>
      <c r="G25" s="4" t="s">
        <v>287</v>
      </c>
      <c r="H25" s="8">
        <v>5.1999999999999998E-2</v>
      </c>
      <c r="I25" s="32">
        <v>0.83</v>
      </c>
      <c r="J25" s="26">
        <v>0.9</v>
      </c>
      <c r="K25" s="26">
        <v>1.9</v>
      </c>
      <c r="L25" s="7">
        <v>8</v>
      </c>
      <c r="M25" s="26">
        <v>61.9</v>
      </c>
      <c r="N25" s="26">
        <v>0.4</v>
      </c>
      <c r="O25" s="32">
        <v>0.16</v>
      </c>
      <c r="P25" s="32">
        <v>0.64</v>
      </c>
      <c r="Q25" s="32">
        <v>0.06</v>
      </c>
      <c r="R25" s="26">
        <v>73.900000000000006</v>
      </c>
      <c r="S25" s="26">
        <v>5.7</v>
      </c>
      <c r="T25" s="7">
        <v>26</v>
      </c>
      <c r="U25" s="32">
        <v>1.34</v>
      </c>
      <c r="V25" s="26">
        <v>12.9</v>
      </c>
      <c r="W25" s="26">
        <v>2.4</v>
      </c>
      <c r="X25" s="26">
        <v>1</v>
      </c>
      <c r="Y25" s="26">
        <v>0.5</v>
      </c>
      <c r="Z25" s="32">
        <v>1.21</v>
      </c>
      <c r="AA25" s="32">
        <v>3.45</v>
      </c>
      <c r="AB25" s="26">
        <v>4</v>
      </c>
      <c r="AC25" s="26" t="s">
        <v>528</v>
      </c>
      <c r="AD25" s="26">
        <v>0.3</v>
      </c>
      <c r="AE25" s="7" t="s">
        <v>524</v>
      </c>
      <c r="AF25" s="26">
        <v>0.4</v>
      </c>
      <c r="AG25" s="32" t="s">
        <v>565</v>
      </c>
      <c r="AH25" s="32">
        <v>0.18</v>
      </c>
      <c r="AI25" s="26">
        <v>38.700000000000003</v>
      </c>
      <c r="AJ25" s="26">
        <v>13.7</v>
      </c>
      <c r="AK25" s="26">
        <v>0.1</v>
      </c>
      <c r="AL25" s="32">
        <v>0.7</v>
      </c>
      <c r="AM25" s="7">
        <v>148</v>
      </c>
      <c r="AN25" s="32">
        <v>0.24</v>
      </c>
      <c r="AO25" s="8">
        <v>0.03</v>
      </c>
      <c r="AP25" s="26">
        <v>1.3</v>
      </c>
      <c r="AQ25" s="26">
        <v>28</v>
      </c>
      <c r="AR25" s="26">
        <v>15.7</v>
      </c>
      <c r="AS25" s="8">
        <v>5.5E-2</v>
      </c>
      <c r="AT25" s="26">
        <v>9.1999999999999993</v>
      </c>
      <c r="AU25" s="26">
        <v>8.1</v>
      </c>
      <c r="AV25" s="26">
        <v>21.8</v>
      </c>
      <c r="AW25" s="8" t="s">
        <v>527</v>
      </c>
      <c r="AX25" s="8">
        <v>1.0999999999999999E-2</v>
      </c>
      <c r="AY25" s="32">
        <v>0.04</v>
      </c>
      <c r="AZ25" s="26">
        <v>3</v>
      </c>
      <c r="BA25" s="26" t="s">
        <v>528</v>
      </c>
      <c r="BB25" s="26">
        <v>4.7</v>
      </c>
      <c r="BC25" s="32">
        <v>2.87</v>
      </c>
      <c r="BD25" s="26">
        <v>22.2</v>
      </c>
      <c r="BE25" s="8" t="s">
        <v>529</v>
      </c>
      <c r="BF25" s="26">
        <v>0.5</v>
      </c>
      <c r="BG25" s="32" t="s">
        <v>565</v>
      </c>
      <c r="BH25" s="8">
        <v>19.2</v>
      </c>
      <c r="BI25" s="32">
        <v>0.1</v>
      </c>
      <c r="BJ25" s="32">
        <v>0.18</v>
      </c>
      <c r="BK25" s="26">
        <v>0.1</v>
      </c>
      <c r="BL25" s="26">
        <v>1.6</v>
      </c>
      <c r="BM25" s="7">
        <v>25</v>
      </c>
      <c r="BN25" s="26" t="s">
        <v>528</v>
      </c>
      <c r="BO25" s="26">
        <v>10.1</v>
      </c>
      <c r="BP25" s="26">
        <v>0.8</v>
      </c>
      <c r="BQ25" s="26">
        <v>30.7</v>
      </c>
      <c r="BR25" s="26">
        <v>15</v>
      </c>
    </row>
    <row r="26" spans="1:70">
      <c r="A26" s="4" t="s">
        <v>442</v>
      </c>
      <c r="B26" s="7">
        <v>708763</v>
      </c>
      <c r="C26" s="7">
        <v>6521808</v>
      </c>
      <c r="D26" s="26">
        <v>0.5</v>
      </c>
      <c r="E26" s="26">
        <v>0.7</v>
      </c>
      <c r="F26" s="152" t="s">
        <v>319</v>
      </c>
      <c r="G26" s="4" t="s">
        <v>204</v>
      </c>
      <c r="H26" s="8">
        <v>3.3000000000000002E-2</v>
      </c>
      <c r="I26" s="32">
        <v>1.02</v>
      </c>
      <c r="J26" s="26">
        <v>0.9</v>
      </c>
      <c r="K26" s="26" t="s">
        <v>516</v>
      </c>
      <c r="L26" s="7">
        <v>8</v>
      </c>
      <c r="M26" s="26">
        <v>38.799999999999997</v>
      </c>
      <c r="N26" s="26">
        <v>0.3</v>
      </c>
      <c r="O26" s="32">
        <v>0.16</v>
      </c>
      <c r="P26" s="32">
        <v>0.33</v>
      </c>
      <c r="Q26" s="32">
        <v>0.04</v>
      </c>
      <c r="R26" s="26">
        <v>108</v>
      </c>
      <c r="S26" s="26">
        <v>5.9</v>
      </c>
      <c r="T26" s="7">
        <v>25</v>
      </c>
      <c r="U26" s="32">
        <v>1.37</v>
      </c>
      <c r="V26" s="26">
        <v>16.7</v>
      </c>
      <c r="W26" s="26">
        <v>2.7</v>
      </c>
      <c r="X26" s="26">
        <v>1.2</v>
      </c>
      <c r="Y26" s="26">
        <v>0.6</v>
      </c>
      <c r="Z26" s="32">
        <v>1.57</v>
      </c>
      <c r="AA26" s="32">
        <v>3.68</v>
      </c>
      <c r="AB26" s="26">
        <v>5</v>
      </c>
      <c r="AC26" s="26" t="s">
        <v>528</v>
      </c>
      <c r="AD26" s="26">
        <v>0.1</v>
      </c>
      <c r="AE26" s="7" t="s">
        <v>524</v>
      </c>
      <c r="AF26" s="26">
        <v>0.5</v>
      </c>
      <c r="AG26" s="32" t="s">
        <v>565</v>
      </c>
      <c r="AH26" s="32">
        <v>0.16</v>
      </c>
      <c r="AI26" s="26">
        <v>56.7</v>
      </c>
      <c r="AJ26" s="26">
        <v>15.8</v>
      </c>
      <c r="AK26" s="26">
        <v>0.1</v>
      </c>
      <c r="AL26" s="32">
        <v>0.46</v>
      </c>
      <c r="AM26" s="7">
        <v>220</v>
      </c>
      <c r="AN26" s="32">
        <v>0.66</v>
      </c>
      <c r="AO26" s="8">
        <v>3.9E-2</v>
      </c>
      <c r="AP26" s="26">
        <v>0.8</v>
      </c>
      <c r="AQ26" s="26">
        <v>38.4</v>
      </c>
      <c r="AR26" s="26">
        <v>13.7</v>
      </c>
      <c r="AS26" s="8">
        <v>6.7000000000000004E-2</v>
      </c>
      <c r="AT26" s="26">
        <v>13.1</v>
      </c>
      <c r="AU26" s="26">
        <v>11.5</v>
      </c>
      <c r="AV26" s="26">
        <v>20.399999999999999</v>
      </c>
      <c r="AW26" s="8" t="s">
        <v>527</v>
      </c>
      <c r="AX26" s="8">
        <v>4.0000000000000001E-3</v>
      </c>
      <c r="AY26" s="32">
        <v>0.02</v>
      </c>
      <c r="AZ26" s="26">
        <v>3</v>
      </c>
      <c r="BA26" s="26" t="s">
        <v>528</v>
      </c>
      <c r="BB26" s="26">
        <v>5.5</v>
      </c>
      <c r="BC26" s="32">
        <v>3.57</v>
      </c>
      <c r="BD26" s="26">
        <v>19.399999999999999</v>
      </c>
      <c r="BE26" s="8" t="s">
        <v>529</v>
      </c>
      <c r="BF26" s="26">
        <v>0.6</v>
      </c>
      <c r="BG26" s="32" t="s">
        <v>565</v>
      </c>
      <c r="BH26" s="8">
        <v>28</v>
      </c>
      <c r="BI26" s="32">
        <v>0.12</v>
      </c>
      <c r="BJ26" s="32">
        <v>0.27</v>
      </c>
      <c r="BK26" s="26">
        <v>0.1</v>
      </c>
      <c r="BL26" s="26">
        <v>2</v>
      </c>
      <c r="BM26" s="7">
        <v>23</v>
      </c>
      <c r="BN26" s="26">
        <v>0.1</v>
      </c>
      <c r="BO26" s="26">
        <v>11.3</v>
      </c>
      <c r="BP26" s="26">
        <v>0.8</v>
      </c>
      <c r="BQ26" s="26">
        <v>25.9</v>
      </c>
      <c r="BR26" s="26">
        <v>6.9</v>
      </c>
    </row>
    <row r="27" spans="1:70">
      <c r="A27" s="4" t="s">
        <v>444</v>
      </c>
      <c r="B27" s="7">
        <v>742342</v>
      </c>
      <c r="C27" s="7">
        <v>6494925</v>
      </c>
      <c r="D27" s="26">
        <v>1.3</v>
      </c>
      <c r="E27" s="26">
        <v>1.5</v>
      </c>
      <c r="F27" s="152" t="s">
        <v>200</v>
      </c>
      <c r="G27" s="4" t="s">
        <v>204</v>
      </c>
      <c r="H27" s="8">
        <v>6.0999999999999999E-2</v>
      </c>
      <c r="I27" s="32">
        <v>1.89</v>
      </c>
      <c r="J27" s="26">
        <v>3.2</v>
      </c>
      <c r="K27" s="26">
        <v>3.5</v>
      </c>
      <c r="L27" s="7">
        <v>24</v>
      </c>
      <c r="M27" s="26">
        <v>136</v>
      </c>
      <c r="N27" s="26">
        <v>0.9</v>
      </c>
      <c r="O27" s="32">
        <v>0.33</v>
      </c>
      <c r="P27" s="32">
        <v>5.94</v>
      </c>
      <c r="Q27" s="32">
        <v>0.09</v>
      </c>
      <c r="R27" s="26">
        <v>89.2</v>
      </c>
      <c r="S27" s="26">
        <v>12.7</v>
      </c>
      <c r="T27" s="7">
        <v>50</v>
      </c>
      <c r="U27" s="32">
        <v>2.94</v>
      </c>
      <c r="V27" s="26">
        <v>25.1</v>
      </c>
      <c r="W27" s="26">
        <v>2.6</v>
      </c>
      <c r="X27" s="26">
        <v>1.2</v>
      </c>
      <c r="Y27" s="26">
        <v>0.8</v>
      </c>
      <c r="Z27" s="32">
        <v>3.04</v>
      </c>
      <c r="AA27" s="32">
        <v>7.32</v>
      </c>
      <c r="AB27" s="26">
        <v>4.2</v>
      </c>
      <c r="AC27" s="26" t="s">
        <v>528</v>
      </c>
      <c r="AD27" s="26" t="s">
        <v>528</v>
      </c>
      <c r="AE27" s="7" t="s">
        <v>524</v>
      </c>
      <c r="AF27" s="26">
        <v>0.5</v>
      </c>
      <c r="AG27" s="32">
        <v>0.02</v>
      </c>
      <c r="AH27" s="32">
        <v>0.59</v>
      </c>
      <c r="AI27" s="26">
        <v>47.4</v>
      </c>
      <c r="AJ27" s="26">
        <v>37.6</v>
      </c>
      <c r="AK27" s="26">
        <v>0.2</v>
      </c>
      <c r="AL27" s="32">
        <v>2.2000000000000002</v>
      </c>
      <c r="AM27" s="7">
        <v>435</v>
      </c>
      <c r="AN27" s="32">
        <v>0.51</v>
      </c>
      <c r="AO27" s="8">
        <v>5.8999999999999997E-2</v>
      </c>
      <c r="AP27" s="26">
        <v>0.5</v>
      </c>
      <c r="AQ27" s="26">
        <v>33.700000000000003</v>
      </c>
      <c r="AR27" s="26">
        <v>33</v>
      </c>
      <c r="AS27" s="8">
        <v>5.6000000000000001E-2</v>
      </c>
      <c r="AT27" s="26">
        <v>13.5</v>
      </c>
      <c r="AU27" s="26">
        <v>9.9</v>
      </c>
      <c r="AV27" s="26">
        <v>51.6</v>
      </c>
      <c r="AW27" s="8" t="s">
        <v>527</v>
      </c>
      <c r="AX27" s="8">
        <v>0.03</v>
      </c>
      <c r="AY27" s="32">
        <v>0.02</v>
      </c>
      <c r="AZ27" s="26">
        <v>6.5</v>
      </c>
      <c r="BA27" s="26" t="s">
        <v>528</v>
      </c>
      <c r="BB27" s="26">
        <v>5</v>
      </c>
      <c r="BC27" s="32">
        <v>1.78</v>
      </c>
      <c r="BD27" s="26">
        <v>66.900000000000006</v>
      </c>
      <c r="BE27" s="8" t="s">
        <v>529</v>
      </c>
      <c r="BF27" s="26">
        <v>0.5</v>
      </c>
      <c r="BG27" s="32" t="s">
        <v>565</v>
      </c>
      <c r="BH27" s="8">
        <v>20.6</v>
      </c>
      <c r="BI27" s="32">
        <v>0.14000000000000001</v>
      </c>
      <c r="BJ27" s="32">
        <v>0.33</v>
      </c>
      <c r="BK27" s="26">
        <v>0.2</v>
      </c>
      <c r="BL27" s="26">
        <v>2.2000000000000002</v>
      </c>
      <c r="BM27" s="7">
        <v>46</v>
      </c>
      <c r="BN27" s="26" t="s">
        <v>528</v>
      </c>
      <c r="BO27" s="26">
        <v>11.8</v>
      </c>
      <c r="BP27" s="26">
        <v>1.1000000000000001</v>
      </c>
      <c r="BQ27" s="26">
        <v>67.7</v>
      </c>
      <c r="BR27" s="26">
        <v>6.2</v>
      </c>
    </row>
    <row r="28" spans="1:70">
      <c r="A28" s="4" t="s">
        <v>445</v>
      </c>
      <c r="B28" s="7">
        <v>742342</v>
      </c>
      <c r="C28" s="7">
        <v>6494925</v>
      </c>
      <c r="D28" s="26">
        <v>3.3</v>
      </c>
      <c r="E28" s="26">
        <v>3.5</v>
      </c>
      <c r="F28" s="152" t="s">
        <v>201</v>
      </c>
      <c r="G28" s="4" t="s">
        <v>204</v>
      </c>
      <c r="H28" s="8">
        <v>5.0999999999999997E-2</v>
      </c>
      <c r="I28" s="32">
        <v>1.67</v>
      </c>
      <c r="J28" s="26">
        <v>2.2000000000000002</v>
      </c>
      <c r="K28" s="26">
        <v>3</v>
      </c>
      <c r="L28" s="7">
        <v>23</v>
      </c>
      <c r="M28" s="26">
        <v>111</v>
      </c>
      <c r="N28" s="26">
        <v>0.8</v>
      </c>
      <c r="O28" s="32">
        <v>0.3</v>
      </c>
      <c r="P28" s="32">
        <v>7.19</v>
      </c>
      <c r="Q28" s="32">
        <v>0.12</v>
      </c>
      <c r="R28" s="26">
        <v>75.900000000000006</v>
      </c>
      <c r="S28" s="26">
        <v>10.5</v>
      </c>
      <c r="T28" s="7">
        <v>40</v>
      </c>
      <c r="U28" s="32">
        <v>2.2799999999999998</v>
      </c>
      <c r="V28" s="26">
        <v>21.7</v>
      </c>
      <c r="W28" s="26">
        <v>2.2999999999999998</v>
      </c>
      <c r="X28" s="26">
        <v>1.2</v>
      </c>
      <c r="Y28" s="26">
        <v>0.8</v>
      </c>
      <c r="Z28" s="32">
        <v>2.58</v>
      </c>
      <c r="AA28" s="32">
        <v>5.82</v>
      </c>
      <c r="AB28" s="26">
        <v>4</v>
      </c>
      <c r="AC28" s="26" t="s">
        <v>528</v>
      </c>
      <c r="AD28" s="26" t="s">
        <v>528</v>
      </c>
      <c r="AE28" s="7" t="s">
        <v>524</v>
      </c>
      <c r="AF28" s="26">
        <v>0.4</v>
      </c>
      <c r="AG28" s="32">
        <v>0.03</v>
      </c>
      <c r="AH28" s="32">
        <v>0.48</v>
      </c>
      <c r="AI28" s="26">
        <v>40.1</v>
      </c>
      <c r="AJ28" s="26">
        <v>31.9</v>
      </c>
      <c r="AK28" s="26">
        <v>0.1</v>
      </c>
      <c r="AL28" s="32">
        <v>2.58</v>
      </c>
      <c r="AM28" s="7">
        <v>369</v>
      </c>
      <c r="AN28" s="32">
        <v>0.41</v>
      </c>
      <c r="AO28" s="8">
        <v>4.2000000000000003E-2</v>
      </c>
      <c r="AP28" s="26">
        <v>0.5</v>
      </c>
      <c r="AQ28" s="26">
        <v>29.3</v>
      </c>
      <c r="AR28" s="26">
        <v>26.4</v>
      </c>
      <c r="AS28" s="8">
        <v>4.9000000000000002E-2</v>
      </c>
      <c r="AT28" s="26">
        <v>10.6</v>
      </c>
      <c r="AU28" s="26">
        <v>8.6</v>
      </c>
      <c r="AV28" s="26">
        <v>41.6</v>
      </c>
      <c r="AW28" s="8" t="s">
        <v>527</v>
      </c>
      <c r="AX28" s="8">
        <v>2.7E-2</v>
      </c>
      <c r="AY28" s="32">
        <v>0.03</v>
      </c>
      <c r="AZ28" s="26">
        <v>5.4</v>
      </c>
      <c r="BA28" s="26" t="s">
        <v>528</v>
      </c>
      <c r="BB28" s="26">
        <v>4.7</v>
      </c>
      <c r="BC28" s="32">
        <v>1</v>
      </c>
      <c r="BD28" s="26">
        <v>74.2</v>
      </c>
      <c r="BE28" s="8" t="s">
        <v>529</v>
      </c>
      <c r="BF28" s="26">
        <v>0.5</v>
      </c>
      <c r="BG28" s="32" t="s">
        <v>565</v>
      </c>
      <c r="BH28" s="8">
        <v>17.5</v>
      </c>
      <c r="BI28" s="32">
        <v>0.11</v>
      </c>
      <c r="BJ28" s="32">
        <v>0.28000000000000003</v>
      </c>
      <c r="BK28" s="26">
        <v>0.2</v>
      </c>
      <c r="BL28" s="26">
        <v>2.5</v>
      </c>
      <c r="BM28" s="7">
        <v>38</v>
      </c>
      <c r="BN28" s="26" t="s">
        <v>528</v>
      </c>
      <c r="BO28" s="26">
        <v>11.1</v>
      </c>
      <c r="BP28" s="26">
        <v>0.9</v>
      </c>
      <c r="BQ28" s="26">
        <v>57.4</v>
      </c>
      <c r="BR28" s="26">
        <v>6.9</v>
      </c>
    </row>
    <row r="29" spans="1:70">
      <c r="A29" s="4" t="s">
        <v>447</v>
      </c>
      <c r="B29" s="7">
        <v>736296</v>
      </c>
      <c r="C29" s="7">
        <v>6492558</v>
      </c>
      <c r="D29" s="26">
        <v>7.9</v>
      </c>
      <c r="E29" s="26">
        <v>8.1</v>
      </c>
      <c r="F29" s="152" t="s">
        <v>106</v>
      </c>
      <c r="G29" s="4" t="s">
        <v>204</v>
      </c>
      <c r="H29" s="8">
        <v>4.8000000000000001E-2</v>
      </c>
      <c r="I29" s="32">
        <v>1.42</v>
      </c>
      <c r="J29" s="26">
        <v>2.1</v>
      </c>
      <c r="K29" s="26">
        <v>4.4000000000000004</v>
      </c>
      <c r="L29" s="7">
        <v>19</v>
      </c>
      <c r="M29" s="26">
        <v>102</v>
      </c>
      <c r="N29" s="26">
        <v>0.6</v>
      </c>
      <c r="O29" s="32">
        <v>0.23</v>
      </c>
      <c r="P29" s="32">
        <v>5.6</v>
      </c>
      <c r="Q29" s="32">
        <v>0.04</v>
      </c>
      <c r="R29" s="26">
        <v>72.5</v>
      </c>
      <c r="S29" s="26">
        <v>8.9</v>
      </c>
      <c r="T29" s="7">
        <v>37</v>
      </c>
      <c r="U29" s="32">
        <v>1.96</v>
      </c>
      <c r="V29" s="26">
        <v>17.5</v>
      </c>
      <c r="W29" s="26">
        <v>2.4</v>
      </c>
      <c r="X29" s="26">
        <v>1.1000000000000001</v>
      </c>
      <c r="Y29" s="26">
        <v>0.7</v>
      </c>
      <c r="Z29" s="32">
        <v>2.2799999999999998</v>
      </c>
      <c r="AA29" s="32">
        <v>5.37</v>
      </c>
      <c r="AB29" s="26">
        <v>3.5</v>
      </c>
      <c r="AC29" s="26" t="s">
        <v>528</v>
      </c>
      <c r="AD29" s="26" t="s">
        <v>528</v>
      </c>
      <c r="AE29" s="7" t="s">
        <v>524</v>
      </c>
      <c r="AF29" s="26">
        <v>0.4</v>
      </c>
      <c r="AG29" s="32">
        <v>0.03</v>
      </c>
      <c r="AH29" s="32">
        <v>0.42</v>
      </c>
      <c r="AI29" s="26">
        <v>38.1</v>
      </c>
      <c r="AJ29" s="26">
        <v>25.1</v>
      </c>
      <c r="AK29" s="26">
        <v>0.1</v>
      </c>
      <c r="AL29" s="32">
        <v>2.2200000000000002</v>
      </c>
      <c r="AM29" s="7">
        <v>326</v>
      </c>
      <c r="AN29" s="32">
        <v>0.56999999999999995</v>
      </c>
      <c r="AO29" s="8">
        <v>0.06</v>
      </c>
      <c r="AP29" s="26">
        <v>0.8</v>
      </c>
      <c r="AQ29" s="26">
        <v>27</v>
      </c>
      <c r="AR29" s="26">
        <v>22.6</v>
      </c>
      <c r="AS29" s="8">
        <v>5.6000000000000001E-2</v>
      </c>
      <c r="AT29" s="26">
        <v>10.3</v>
      </c>
      <c r="AU29" s="26">
        <v>8.1</v>
      </c>
      <c r="AV29" s="26">
        <v>36.4</v>
      </c>
      <c r="AW29" s="8" t="s">
        <v>527</v>
      </c>
      <c r="AX29" s="8">
        <v>3.1E-2</v>
      </c>
      <c r="AY29" s="32">
        <v>0.03</v>
      </c>
      <c r="AZ29" s="26">
        <v>5.0999999999999996</v>
      </c>
      <c r="BA29" s="26" t="s">
        <v>528</v>
      </c>
      <c r="BB29" s="26">
        <v>4.5999999999999996</v>
      </c>
      <c r="BC29" s="32">
        <v>1.69</v>
      </c>
      <c r="BD29" s="26">
        <v>66.099999999999994</v>
      </c>
      <c r="BE29" s="8" t="s">
        <v>529</v>
      </c>
      <c r="BF29" s="26">
        <v>0.4</v>
      </c>
      <c r="BG29" s="32">
        <v>0.03</v>
      </c>
      <c r="BH29" s="8">
        <v>17.399999999999999</v>
      </c>
      <c r="BI29" s="32">
        <v>0.13</v>
      </c>
      <c r="BJ29" s="32">
        <v>0.24</v>
      </c>
      <c r="BK29" s="26">
        <v>0.2</v>
      </c>
      <c r="BL29" s="26">
        <v>2.9</v>
      </c>
      <c r="BM29" s="7">
        <v>37</v>
      </c>
      <c r="BN29" s="26">
        <v>0.1</v>
      </c>
      <c r="BO29" s="26">
        <v>10.7</v>
      </c>
      <c r="BP29" s="26">
        <v>0.9</v>
      </c>
      <c r="BQ29" s="26">
        <v>49.7</v>
      </c>
      <c r="BR29" s="26">
        <v>4.4000000000000004</v>
      </c>
    </row>
    <row r="30" spans="1:70">
      <c r="A30" s="4" t="s">
        <v>449</v>
      </c>
      <c r="B30" s="7">
        <v>716790</v>
      </c>
      <c r="C30" s="7">
        <v>6498713</v>
      </c>
      <c r="D30" s="26">
        <v>0.1</v>
      </c>
      <c r="E30" s="26">
        <v>0.5</v>
      </c>
      <c r="F30" s="152" t="s">
        <v>290</v>
      </c>
      <c r="G30" s="4" t="s">
        <v>291</v>
      </c>
      <c r="H30" s="8">
        <v>4.9000000000000002E-2</v>
      </c>
      <c r="I30" s="32">
        <v>0.93</v>
      </c>
      <c r="J30" s="26">
        <v>1.5</v>
      </c>
      <c r="K30" s="26">
        <v>2.1</v>
      </c>
      <c r="L30" s="7">
        <v>15</v>
      </c>
      <c r="M30" s="26">
        <v>73.099999999999994</v>
      </c>
      <c r="N30" s="26">
        <v>0.4</v>
      </c>
      <c r="O30" s="32">
        <v>0.3</v>
      </c>
      <c r="P30" s="32">
        <v>5.25</v>
      </c>
      <c r="Q30" s="32">
        <v>0.1</v>
      </c>
      <c r="R30" s="26">
        <v>69</v>
      </c>
      <c r="S30" s="26">
        <v>8.1999999999999993</v>
      </c>
      <c r="T30" s="7">
        <v>30</v>
      </c>
      <c r="U30" s="32">
        <v>1.67</v>
      </c>
      <c r="V30" s="26">
        <v>15.5</v>
      </c>
      <c r="W30" s="26">
        <v>2.2999999999999998</v>
      </c>
      <c r="X30" s="26">
        <v>1</v>
      </c>
      <c r="Y30" s="26">
        <v>0.6</v>
      </c>
      <c r="Z30" s="32">
        <v>1.92</v>
      </c>
      <c r="AA30" s="32">
        <v>3.58</v>
      </c>
      <c r="AB30" s="26">
        <v>3.5</v>
      </c>
      <c r="AC30" s="26" t="s">
        <v>528</v>
      </c>
      <c r="AD30" s="26">
        <v>0.1</v>
      </c>
      <c r="AE30" s="7" t="s">
        <v>524</v>
      </c>
      <c r="AF30" s="26">
        <v>0.4</v>
      </c>
      <c r="AG30" s="32" t="s">
        <v>565</v>
      </c>
      <c r="AH30" s="32">
        <v>0.28999999999999998</v>
      </c>
      <c r="AI30" s="26">
        <v>36.6</v>
      </c>
      <c r="AJ30" s="26">
        <v>16.399999999999999</v>
      </c>
      <c r="AK30" s="26">
        <v>0.1</v>
      </c>
      <c r="AL30" s="32">
        <v>1.93</v>
      </c>
      <c r="AM30" s="7">
        <v>298</v>
      </c>
      <c r="AN30" s="32">
        <v>0.41</v>
      </c>
      <c r="AO30" s="8">
        <v>3.7999999999999999E-2</v>
      </c>
      <c r="AP30" s="26">
        <v>1</v>
      </c>
      <c r="AQ30" s="26">
        <v>26.7</v>
      </c>
      <c r="AR30" s="26">
        <v>17.399999999999999</v>
      </c>
      <c r="AS30" s="8">
        <v>5.3999999999999999E-2</v>
      </c>
      <c r="AT30" s="26">
        <v>7.2</v>
      </c>
      <c r="AU30" s="26">
        <v>7.7</v>
      </c>
      <c r="AV30" s="26">
        <v>28.1</v>
      </c>
      <c r="AW30" s="8" t="s">
        <v>527</v>
      </c>
      <c r="AX30" s="8">
        <v>8.9999999999999993E-3</v>
      </c>
      <c r="AY30" s="32">
        <v>0.04</v>
      </c>
      <c r="AZ30" s="26">
        <v>3.9</v>
      </c>
      <c r="BA30" s="26" t="s">
        <v>528</v>
      </c>
      <c r="BB30" s="26">
        <v>4.5999999999999996</v>
      </c>
      <c r="BC30" s="32">
        <v>0.75</v>
      </c>
      <c r="BD30" s="26">
        <v>53.4</v>
      </c>
      <c r="BE30" s="8" t="s">
        <v>529</v>
      </c>
      <c r="BF30" s="26">
        <v>0.4</v>
      </c>
      <c r="BG30" s="32" t="s">
        <v>565</v>
      </c>
      <c r="BH30" s="8">
        <v>14.7</v>
      </c>
      <c r="BI30" s="32">
        <v>0.11</v>
      </c>
      <c r="BJ30" s="32">
        <v>0.24</v>
      </c>
      <c r="BK30" s="26">
        <v>0.2</v>
      </c>
      <c r="BL30" s="26">
        <v>1.4</v>
      </c>
      <c r="BM30" s="7">
        <v>29</v>
      </c>
      <c r="BN30" s="26">
        <v>0.2</v>
      </c>
      <c r="BO30" s="26">
        <v>9.7799999999999994</v>
      </c>
      <c r="BP30" s="26">
        <v>0.8</v>
      </c>
      <c r="BQ30" s="26">
        <v>36.4</v>
      </c>
      <c r="BR30" s="26">
        <v>8.1999999999999993</v>
      </c>
    </row>
    <row r="31" spans="1:70">
      <c r="A31" s="4" t="s">
        <v>309</v>
      </c>
      <c r="B31" s="7">
        <v>734099</v>
      </c>
      <c r="C31" s="7">
        <v>6535372</v>
      </c>
      <c r="D31" s="26">
        <v>5.6</v>
      </c>
      <c r="E31" s="26">
        <v>5.8</v>
      </c>
      <c r="F31" s="152" t="s">
        <v>201</v>
      </c>
      <c r="G31" s="4" t="s">
        <v>204</v>
      </c>
      <c r="H31" s="8">
        <v>0.04</v>
      </c>
      <c r="I31" s="32">
        <v>1.1000000000000001</v>
      </c>
      <c r="J31" s="26">
        <v>1.3</v>
      </c>
      <c r="K31" s="26">
        <v>1.8</v>
      </c>
      <c r="L31" s="7">
        <v>18</v>
      </c>
      <c r="M31" s="26">
        <v>90.5</v>
      </c>
      <c r="N31" s="26">
        <v>0.5</v>
      </c>
      <c r="O31" s="32">
        <v>0.21</v>
      </c>
      <c r="P31" s="32">
        <v>6.58</v>
      </c>
      <c r="Q31" s="32">
        <v>0.05</v>
      </c>
      <c r="R31" s="26">
        <v>63.6</v>
      </c>
      <c r="S31" s="26">
        <v>7.5</v>
      </c>
      <c r="T31" s="7">
        <v>32</v>
      </c>
      <c r="U31" s="32">
        <v>1.7</v>
      </c>
      <c r="V31" s="26">
        <v>14.1</v>
      </c>
      <c r="W31" s="26">
        <v>2</v>
      </c>
      <c r="X31" s="26">
        <v>0.9</v>
      </c>
      <c r="Y31" s="26">
        <v>0.6</v>
      </c>
      <c r="Z31" s="32">
        <v>1.96</v>
      </c>
      <c r="AA31" s="32">
        <v>4.12</v>
      </c>
      <c r="AB31" s="26">
        <v>3.2</v>
      </c>
      <c r="AC31" s="26" t="s">
        <v>528</v>
      </c>
      <c r="AD31" s="26" t="s">
        <v>528</v>
      </c>
      <c r="AE31" s="7" t="s">
        <v>524</v>
      </c>
      <c r="AF31" s="26">
        <v>0.4</v>
      </c>
      <c r="AG31" s="32">
        <v>0.02</v>
      </c>
      <c r="AH31" s="32">
        <v>0.38</v>
      </c>
      <c r="AI31" s="26">
        <v>33.799999999999997</v>
      </c>
      <c r="AJ31" s="26">
        <v>21.8</v>
      </c>
      <c r="AK31" s="26">
        <v>0.1</v>
      </c>
      <c r="AL31" s="32">
        <v>1.81</v>
      </c>
      <c r="AM31" s="7">
        <v>282</v>
      </c>
      <c r="AN31" s="32">
        <v>0.45</v>
      </c>
      <c r="AO31" s="8">
        <v>5.7000000000000002E-2</v>
      </c>
      <c r="AP31" s="26">
        <v>0.5</v>
      </c>
      <c r="AQ31" s="26">
        <v>23.9</v>
      </c>
      <c r="AR31" s="26">
        <v>19.2</v>
      </c>
      <c r="AS31" s="8">
        <v>5.1999999999999998E-2</v>
      </c>
      <c r="AT31" s="26">
        <v>7.7</v>
      </c>
      <c r="AU31" s="26">
        <v>7</v>
      </c>
      <c r="AV31" s="26">
        <v>29.1</v>
      </c>
      <c r="AW31" s="8" t="s">
        <v>527</v>
      </c>
      <c r="AX31" s="8">
        <v>1.7000000000000001E-2</v>
      </c>
      <c r="AY31" s="32">
        <v>0.03</v>
      </c>
      <c r="AZ31" s="26">
        <v>4.3</v>
      </c>
      <c r="BA31" s="26" t="s">
        <v>528</v>
      </c>
      <c r="BB31" s="26">
        <v>3.4</v>
      </c>
      <c r="BC31" s="32">
        <v>0.75</v>
      </c>
      <c r="BD31" s="26">
        <v>81.3</v>
      </c>
      <c r="BE31" s="8" t="s">
        <v>529</v>
      </c>
      <c r="BF31" s="26">
        <v>0.4</v>
      </c>
      <c r="BG31" s="32" t="s">
        <v>565</v>
      </c>
      <c r="BH31" s="8">
        <v>15.2</v>
      </c>
      <c r="BI31" s="32">
        <v>0.11</v>
      </c>
      <c r="BJ31" s="32">
        <v>0.21</v>
      </c>
      <c r="BK31" s="26">
        <v>0.1</v>
      </c>
      <c r="BL31" s="26">
        <v>1.8</v>
      </c>
      <c r="BM31" s="7">
        <v>30</v>
      </c>
      <c r="BN31" s="26">
        <v>0.1</v>
      </c>
      <c r="BO31" s="26">
        <v>9.26</v>
      </c>
      <c r="BP31" s="26">
        <v>0.8</v>
      </c>
      <c r="BQ31" s="26">
        <v>39.6</v>
      </c>
      <c r="BR31" s="26">
        <v>3.5</v>
      </c>
    </row>
    <row r="32" spans="1:70">
      <c r="A32" s="4" t="s">
        <v>312</v>
      </c>
      <c r="B32" s="7">
        <v>734099</v>
      </c>
      <c r="C32" s="7">
        <v>6535372</v>
      </c>
      <c r="D32" s="26">
        <v>7.6</v>
      </c>
      <c r="E32" s="26">
        <v>7.7</v>
      </c>
      <c r="F32" s="152" t="s">
        <v>200</v>
      </c>
      <c r="G32" s="4" t="s">
        <v>204</v>
      </c>
      <c r="H32" s="8">
        <v>4.8000000000000001E-2</v>
      </c>
      <c r="I32" s="32">
        <v>1.55</v>
      </c>
      <c r="J32" s="26">
        <v>1.8</v>
      </c>
      <c r="K32" s="26" t="s">
        <v>516</v>
      </c>
      <c r="L32" s="7">
        <v>23</v>
      </c>
      <c r="M32" s="26">
        <v>80</v>
      </c>
      <c r="N32" s="26">
        <v>0.6</v>
      </c>
      <c r="O32" s="32">
        <v>0.25</v>
      </c>
      <c r="P32" s="32">
        <v>6.84</v>
      </c>
      <c r="Q32" s="32">
        <v>0.05</v>
      </c>
      <c r="R32" s="26">
        <v>73.3</v>
      </c>
      <c r="S32" s="26">
        <v>8.9</v>
      </c>
      <c r="T32" s="7">
        <v>40</v>
      </c>
      <c r="U32" s="32">
        <v>2.21</v>
      </c>
      <c r="V32" s="26">
        <v>18.5</v>
      </c>
      <c r="W32" s="26">
        <v>2.2000000000000002</v>
      </c>
      <c r="X32" s="26">
        <v>1.1000000000000001</v>
      </c>
      <c r="Y32" s="26">
        <v>0.7</v>
      </c>
      <c r="Z32" s="32">
        <v>2.42</v>
      </c>
      <c r="AA32" s="32">
        <v>5.48</v>
      </c>
      <c r="AB32" s="26">
        <v>3.6</v>
      </c>
      <c r="AC32" s="26" t="s">
        <v>528</v>
      </c>
      <c r="AD32" s="26" t="s">
        <v>528</v>
      </c>
      <c r="AE32" s="7" t="s">
        <v>524</v>
      </c>
      <c r="AF32" s="26">
        <v>0.4</v>
      </c>
      <c r="AG32" s="32">
        <v>0.03</v>
      </c>
      <c r="AH32" s="32">
        <v>0.51</v>
      </c>
      <c r="AI32" s="26">
        <v>39.299999999999997</v>
      </c>
      <c r="AJ32" s="26">
        <v>28.9</v>
      </c>
      <c r="AK32" s="26">
        <v>0.1</v>
      </c>
      <c r="AL32" s="32">
        <v>1.87</v>
      </c>
      <c r="AM32" s="7">
        <v>342</v>
      </c>
      <c r="AN32" s="32">
        <v>0.45</v>
      </c>
      <c r="AO32" s="8">
        <v>8.1000000000000003E-2</v>
      </c>
      <c r="AP32" s="26">
        <v>0.4</v>
      </c>
      <c r="AQ32" s="26">
        <v>28</v>
      </c>
      <c r="AR32" s="26">
        <v>23.5</v>
      </c>
      <c r="AS32" s="8">
        <v>5.3999999999999999E-2</v>
      </c>
      <c r="AT32" s="26">
        <v>9.3000000000000007</v>
      </c>
      <c r="AU32" s="26">
        <v>8</v>
      </c>
      <c r="AV32" s="26">
        <v>37.700000000000003</v>
      </c>
      <c r="AW32" s="8" t="s">
        <v>527</v>
      </c>
      <c r="AX32" s="8">
        <v>1.2999999999999999E-2</v>
      </c>
      <c r="AY32" s="32">
        <v>0.02</v>
      </c>
      <c r="AZ32" s="26">
        <v>5.8</v>
      </c>
      <c r="BA32" s="26" t="s">
        <v>528</v>
      </c>
      <c r="BB32" s="26">
        <v>4.2</v>
      </c>
      <c r="BC32" s="32">
        <v>0.94</v>
      </c>
      <c r="BD32" s="26">
        <v>85.8</v>
      </c>
      <c r="BE32" s="8" t="s">
        <v>529</v>
      </c>
      <c r="BF32" s="26">
        <v>0.4</v>
      </c>
      <c r="BG32" s="32" t="s">
        <v>565</v>
      </c>
      <c r="BH32" s="8">
        <v>16.899999999999999</v>
      </c>
      <c r="BI32" s="32">
        <v>0.14000000000000001</v>
      </c>
      <c r="BJ32" s="32">
        <v>0.25</v>
      </c>
      <c r="BK32" s="26">
        <v>0.1</v>
      </c>
      <c r="BL32" s="26">
        <v>1.9</v>
      </c>
      <c r="BM32" s="7">
        <v>38</v>
      </c>
      <c r="BN32" s="26" t="s">
        <v>528</v>
      </c>
      <c r="BO32" s="26">
        <v>9.77</v>
      </c>
      <c r="BP32" s="26">
        <v>0.9</v>
      </c>
      <c r="BQ32" s="26">
        <v>49.5</v>
      </c>
      <c r="BR32" s="26">
        <v>3.4</v>
      </c>
    </row>
    <row r="33" spans="1:70">
      <c r="A33" s="4" t="s">
        <v>313</v>
      </c>
      <c r="B33" s="7">
        <v>734099</v>
      </c>
      <c r="C33" s="7">
        <v>6535372</v>
      </c>
      <c r="D33" s="26">
        <v>8.4</v>
      </c>
      <c r="E33" s="26">
        <v>8.6</v>
      </c>
      <c r="F33" s="152" t="s">
        <v>202</v>
      </c>
      <c r="G33" s="4" t="s">
        <v>204</v>
      </c>
      <c r="H33" s="8">
        <v>0.06</v>
      </c>
      <c r="I33" s="32">
        <v>1.94</v>
      </c>
      <c r="J33" s="26">
        <v>2.2999999999999998</v>
      </c>
      <c r="K33" s="26">
        <v>2.2999999999999998</v>
      </c>
      <c r="L33" s="7">
        <v>27</v>
      </c>
      <c r="M33" s="26">
        <v>113</v>
      </c>
      <c r="N33" s="26">
        <v>0.9</v>
      </c>
      <c r="O33" s="32">
        <v>0.34</v>
      </c>
      <c r="P33" s="32">
        <v>5</v>
      </c>
      <c r="Q33" s="32">
        <v>7.0000000000000007E-2</v>
      </c>
      <c r="R33" s="26">
        <v>88</v>
      </c>
      <c r="S33" s="26">
        <v>11.3</v>
      </c>
      <c r="T33" s="7">
        <v>50</v>
      </c>
      <c r="U33" s="32">
        <v>3.07</v>
      </c>
      <c r="V33" s="26">
        <v>24.7</v>
      </c>
      <c r="W33" s="26">
        <v>2.7</v>
      </c>
      <c r="X33" s="26">
        <v>1.2</v>
      </c>
      <c r="Y33" s="26">
        <v>0.8</v>
      </c>
      <c r="Z33" s="32">
        <v>2.96</v>
      </c>
      <c r="AA33" s="32">
        <v>7.09</v>
      </c>
      <c r="AB33" s="26">
        <v>4.0999999999999996</v>
      </c>
      <c r="AC33" s="26" t="s">
        <v>528</v>
      </c>
      <c r="AD33" s="26" t="s">
        <v>528</v>
      </c>
      <c r="AE33" s="7" t="s">
        <v>524</v>
      </c>
      <c r="AF33" s="26">
        <v>0.5</v>
      </c>
      <c r="AG33" s="32">
        <v>0.03</v>
      </c>
      <c r="AH33" s="32">
        <v>0.65</v>
      </c>
      <c r="AI33" s="26">
        <v>46.9</v>
      </c>
      <c r="AJ33" s="26">
        <v>37.799999999999997</v>
      </c>
      <c r="AK33" s="26">
        <v>0.1</v>
      </c>
      <c r="AL33" s="32">
        <v>2</v>
      </c>
      <c r="AM33" s="7">
        <v>375</v>
      </c>
      <c r="AN33" s="32">
        <v>0.53</v>
      </c>
      <c r="AO33" s="8">
        <v>7.6999999999999999E-2</v>
      </c>
      <c r="AP33" s="26">
        <v>0.5</v>
      </c>
      <c r="AQ33" s="26">
        <v>33.700000000000003</v>
      </c>
      <c r="AR33" s="26">
        <v>31.3</v>
      </c>
      <c r="AS33" s="8">
        <v>5.6000000000000001E-2</v>
      </c>
      <c r="AT33" s="26">
        <v>12.1</v>
      </c>
      <c r="AU33" s="26">
        <v>9.6999999999999993</v>
      </c>
      <c r="AV33" s="26">
        <v>52.1</v>
      </c>
      <c r="AW33" s="8" t="s">
        <v>527</v>
      </c>
      <c r="AX33" s="8">
        <v>1.6E-2</v>
      </c>
      <c r="AY33" s="32">
        <v>0.02</v>
      </c>
      <c r="AZ33" s="26">
        <v>6.5</v>
      </c>
      <c r="BA33" s="26" t="s">
        <v>528</v>
      </c>
      <c r="BB33" s="26">
        <v>4.5999999999999996</v>
      </c>
      <c r="BC33" s="32">
        <v>1.29</v>
      </c>
      <c r="BD33" s="26">
        <v>70.3</v>
      </c>
      <c r="BE33" s="8" t="s">
        <v>529</v>
      </c>
      <c r="BF33" s="26">
        <v>0.5</v>
      </c>
      <c r="BG33" s="32" t="s">
        <v>565</v>
      </c>
      <c r="BH33" s="8">
        <v>21.7</v>
      </c>
      <c r="BI33" s="32">
        <v>0.16</v>
      </c>
      <c r="BJ33" s="32">
        <v>0.34</v>
      </c>
      <c r="BK33" s="26">
        <v>0.2</v>
      </c>
      <c r="BL33" s="26">
        <v>3.2</v>
      </c>
      <c r="BM33" s="7">
        <v>46</v>
      </c>
      <c r="BN33" s="26" t="s">
        <v>528</v>
      </c>
      <c r="BO33" s="26">
        <v>11.8</v>
      </c>
      <c r="BP33" s="26">
        <v>1</v>
      </c>
      <c r="BQ33" s="26">
        <v>67.2</v>
      </c>
      <c r="BR33" s="26">
        <v>5.2</v>
      </c>
    </row>
    <row r="34" spans="1:70">
      <c r="A34" s="4" t="s">
        <v>315</v>
      </c>
      <c r="B34" s="7">
        <v>734099</v>
      </c>
      <c r="C34" s="7">
        <v>6535372</v>
      </c>
      <c r="D34" s="26">
        <v>9.8000000000000007</v>
      </c>
      <c r="E34" s="26">
        <v>10</v>
      </c>
      <c r="F34" s="152" t="s">
        <v>203</v>
      </c>
      <c r="G34" s="4" t="s">
        <v>204</v>
      </c>
      <c r="H34" s="8">
        <v>6.0999999999999999E-2</v>
      </c>
      <c r="I34" s="32">
        <v>2.02</v>
      </c>
      <c r="J34" s="26">
        <v>2.2000000000000002</v>
      </c>
      <c r="K34" s="26">
        <v>1.6</v>
      </c>
      <c r="L34" s="7">
        <v>26</v>
      </c>
      <c r="M34" s="26">
        <v>98.8</v>
      </c>
      <c r="N34" s="26">
        <v>0.9</v>
      </c>
      <c r="O34" s="32">
        <v>0.35</v>
      </c>
      <c r="P34" s="32">
        <v>5.13</v>
      </c>
      <c r="Q34" s="32">
        <v>0.09</v>
      </c>
      <c r="R34" s="26">
        <v>90.3</v>
      </c>
      <c r="S34" s="26">
        <v>11.9</v>
      </c>
      <c r="T34" s="7">
        <v>51</v>
      </c>
      <c r="U34" s="32">
        <v>2.99</v>
      </c>
      <c r="V34" s="26">
        <v>25.4</v>
      </c>
      <c r="W34" s="26">
        <v>2.5</v>
      </c>
      <c r="X34" s="26">
        <v>1.3</v>
      </c>
      <c r="Y34" s="26">
        <v>0.8</v>
      </c>
      <c r="Z34" s="32">
        <v>3.12</v>
      </c>
      <c r="AA34" s="32">
        <v>7.64</v>
      </c>
      <c r="AB34" s="26">
        <v>4.4000000000000004</v>
      </c>
      <c r="AC34" s="26" t="s">
        <v>528</v>
      </c>
      <c r="AD34" s="26" t="s">
        <v>528</v>
      </c>
      <c r="AE34" s="7" t="s">
        <v>524</v>
      </c>
      <c r="AF34" s="26">
        <v>0.5</v>
      </c>
      <c r="AG34" s="32">
        <v>0.04</v>
      </c>
      <c r="AH34" s="32">
        <v>0.62</v>
      </c>
      <c r="AI34" s="26">
        <v>47.6</v>
      </c>
      <c r="AJ34" s="26">
        <v>40.200000000000003</v>
      </c>
      <c r="AK34" s="26">
        <v>0.1</v>
      </c>
      <c r="AL34" s="32">
        <v>2.1</v>
      </c>
      <c r="AM34" s="7">
        <v>425</v>
      </c>
      <c r="AN34" s="32">
        <v>0.45</v>
      </c>
      <c r="AO34" s="8">
        <v>7.3999999999999996E-2</v>
      </c>
      <c r="AP34" s="26">
        <v>0.4</v>
      </c>
      <c r="AQ34" s="26">
        <v>33.700000000000003</v>
      </c>
      <c r="AR34" s="26">
        <v>32.5</v>
      </c>
      <c r="AS34" s="8">
        <v>5.7000000000000002E-2</v>
      </c>
      <c r="AT34" s="26">
        <v>13</v>
      </c>
      <c r="AU34" s="26">
        <v>10</v>
      </c>
      <c r="AV34" s="26">
        <v>52.6</v>
      </c>
      <c r="AW34" s="8" t="s">
        <v>527</v>
      </c>
      <c r="AX34" s="8">
        <v>1.7000000000000001E-2</v>
      </c>
      <c r="AY34" s="32" t="s">
        <v>565</v>
      </c>
      <c r="AZ34" s="26">
        <v>6.6</v>
      </c>
      <c r="BA34" s="26" t="s">
        <v>528</v>
      </c>
      <c r="BB34" s="26">
        <v>5.5</v>
      </c>
      <c r="BC34" s="32">
        <v>2</v>
      </c>
      <c r="BD34" s="26">
        <v>70.3</v>
      </c>
      <c r="BE34" s="8" t="s">
        <v>529</v>
      </c>
      <c r="BF34" s="26">
        <v>0.5</v>
      </c>
      <c r="BG34" s="32" t="s">
        <v>565</v>
      </c>
      <c r="BH34" s="8">
        <v>21.9</v>
      </c>
      <c r="BI34" s="32">
        <v>0.15</v>
      </c>
      <c r="BJ34" s="32">
        <v>0.35</v>
      </c>
      <c r="BK34" s="26">
        <v>0.2</v>
      </c>
      <c r="BL34" s="26">
        <v>3.3</v>
      </c>
      <c r="BM34" s="7">
        <v>45</v>
      </c>
      <c r="BN34" s="26" t="s">
        <v>528</v>
      </c>
      <c r="BO34" s="26">
        <v>11.7</v>
      </c>
      <c r="BP34" s="26">
        <v>1</v>
      </c>
      <c r="BQ34" s="26">
        <v>69</v>
      </c>
      <c r="BR34" s="26">
        <v>4.9000000000000004</v>
      </c>
    </row>
    <row r="35" spans="1:70">
      <c r="A35" s="4" t="s">
        <v>316</v>
      </c>
      <c r="B35" s="7">
        <v>730134</v>
      </c>
      <c r="C35" s="7">
        <v>6533572</v>
      </c>
      <c r="D35" s="26">
        <v>1</v>
      </c>
      <c r="E35" s="26">
        <v>1.2</v>
      </c>
      <c r="F35" s="152" t="s">
        <v>201</v>
      </c>
      <c r="G35" s="4" t="s">
        <v>204</v>
      </c>
      <c r="H35" s="8">
        <v>6.3E-2</v>
      </c>
      <c r="I35" s="32">
        <v>2.06</v>
      </c>
      <c r="J35" s="26">
        <v>2.7</v>
      </c>
      <c r="K35" s="26">
        <v>1.8</v>
      </c>
      <c r="L35" s="7">
        <v>27</v>
      </c>
      <c r="M35" s="26">
        <v>163</v>
      </c>
      <c r="N35" s="26">
        <v>0.9</v>
      </c>
      <c r="O35" s="32">
        <v>0.34</v>
      </c>
      <c r="P35" s="32">
        <v>4.0199999999999996</v>
      </c>
      <c r="Q35" s="32">
        <v>0.09</v>
      </c>
      <c r="R35" s="26">
        <v>93</v>
      </c>
      <c r="S35" s="26">
        <v>12.9</v>
      </c>
      <c r="T35" s="7">
        <v>55</v>
      </c>
      <c r="U35" s="32">
        <v>3.15</v>
      </c>
      <c r="V35" s="26">
        <v>26.3</v>
      </c>
      <c r="W35" s="26">
        <v>2.8</v>
      </c>
      <c r="X35" s="26">
        <v>1.3</v>
      </c>
      <c r="Y35" s="26">
        <v>0.9</v>
      </c>
      <c r="Z35" s="32">
        <v>3.14</v>
      </c>
      <c r="AA35" s="32">
        <v>7.4</v>
      </c>
      <c r="AB35" s="26">
        <v>4.4000000000000004</v>
      </c>
      <c r="AC35" s="26" t="s">
        <v>528</v>
      </c>
      <c r="AD35" s="26" t="s">
        <v>528</v>
      </c>
      <c r="AE35" s="7" t="s">
        <v>524</v>
      </c>
      <c r="AF35" s="26">
        <v>0.5</v>
      </c>
      <c r="AG35" s="32">
        <v>0.03</v>
      </c>
      <c r="AH35" s="32">
        <v>0.64</v>
      </c>
      <c r="AI35" s="26">
        <v>49.9</v>
      </c>
      <c r="AJ35" s="26">
        <v>39.200000000000003</v>
      </c>
      <c r="AK35" s="26">
        <v>0.2</v>
      </c>
      <c r="AL35" s="32">
        <v>1.96</v>
      </c>
      <c r="AM35" s="7">
        <v>448</v>
      </c>
      <c r="AN35" s="32">
        <v>0.72</v>
      </c>
      <c r="AO35" s="8">
        <v>6.7000000000000004E-2</v>
      </c>
      <c r="AP35" s="26">
        <v>0.7</v>
      </c>
      <c r="AQ35" s="26">
        <v>35.5</v>
      </c>
      <c r="AR35" s="26">
        <v>33.5</v>
      </c>
      <c r="AS35" s="8">
        <v>5.8999999999999997E-2</v>
      </c>
      <c r="AT35" s="26">
        <v>13.5</v>
      </c>
      <c r="AU35" s="26">
        <v>10.3</v>
      </c>
      <c r="AV35" s="26">
        <v>54.5</v>
      </c>
      <c r="AW35" s="8" t="s">
        <v>527</v>
      </c>
      <c r="AX35" s="8">
        <v>2.1999999999999999E-2</v>
      </c>
      <c r="AY35" s="32">
        <v>0.03</v>
      </c>
      <c r="AZ35" s="26">
        <v>6.6</v>
      </c>
      <c r="BA35" s="26" t="s">
        <v>528</v>
      </c>
      <c r="BB35" s="26">
        <v>5.4</v>
      </c>
      <c r="BC35" s="32">
        <v>1.73</v>
      </c>
      <c r="BD35" s="26">
        <v>69.2</v>
      </c>
      <c r="BE35" s="8" t="s">
        <v>529</v>
      </c>
      <c r="BF35" s="26">
        <v>0.5</v>
      </c>
      <c r="BG35" s="32" t="s">
        <v>565</v>
      </c>
      <c r="BH35" s="8">
        <v>22.6</v>
      </c>
      <c r="BI35" s="32">
        <v>0.17</v>
      </c>
      <c r="BJ35" s="32">
        <v>0.37</v>
      </c>
      <c r="BK35" s="26">
        <v>0.2</v>
      </c>
      <c r="BL35" s="26">
        <v>4.8</v>
      </c>
      <c r="BM35" s="7">
        <v>49</v>
      </c>
      <c r="BN35" s="26" t="s">
        <v>528</v>
      </c>
      <c r="BO35" s="26">
        <v>12.1</v>
      </c>
      <c r="BP35" s="26">
        <v>1.1000000000000001</v>
      </c>
      <c r="BQ35" s="26">
        <v>71.7</v>
      </c>
      <c r="BR35" s="26">
        <v>6.2</v>
      </c>
    </row>
    <row r="36" spans="1:70">
      <c r="A36" s="4" t="s">
        <v>317</v>
      </c>
      <c r="B36" s="7">
        <v>730134</v>
      </c>
      <c r="C36" s="7">
        <v>6533572</v>
      </c>
      <c r="D36" s="26">
        <v>2.6</v>
      </c>
      <c r="E36" s="26">
        <v>2.9</v>
      </c>
      <c r="F36" s="152" t="s">
        <v>202</v>
      </c>
      <c r="G36" s="4" t="s">
        <v>204</v>
      </c>
      <c r="H36" s="8">
        <v>5.2999999999999999E-2</v>
      </c>
      <c r="I36" s="32">
        <v>1.6</v>
      </c>
      <c r="J36" s="26">
        <v>2</v>
      </c>
      <c r="K36" s="26">
        <v>0.5</v>
      </c>
      <c r="L36" s="7">
        <v>24</v>
      </c>
      <c r="M36" s="26">
        <v>116</v>
      </c>
      <c r="N36" s="26">
        <v>0.7</v>
      </c>
      <c r="O36" s="32">
        <v>0.27</v>
      </c>
      <c r="P36" s="32">
        <v>3.72</v>
      </c>
      <c r="Q36" s="32">
        <v>0.06</v>
      </c>
      <c r="R36" s="26">
        <v>82.3</v>
      </c>
      <c r="S36" s="26">
        <v>10.1</v>
      </c>
      <c r="T36" s="7">
        <v>45</v>
      </c>
      <c r="U36" s="32">
        <v>2.37</v>
      </c>
      <c r="V36" s="26">
        <v>20.9</v>
      </c>
      <c r="W36" s="26">
        <v>2.5</v>
      </c>
      <c r="X36" s="26">
        <v>1.2</v>
      </c>
      <c r="Y36" s="26">
        <v>0.7</v>
      </c>
      <c r="Z36" s="32">
        <v>2.58</v>
      </c>
      <c r="AA36" s="32">
        <v>6.13</v>
      </c>
      <c r="AB36" s="26">
        <v>4</v>
      </c>
      <c r="AC36" s="26" t="s">
        <v>528</v>
      </c>
      <c r="AD36" s="26" t="s">
        <v>528</v>
      </c>
      <c r="AE36" s="7" t="s">
        <v>524</v>
      </c>
      <c r="AF36" s="26">
        <v>0.5</v>
      </c>
      <c r="AG36" s="32">
        <v>0.03</v>
      </c>
      <c r="AH36" s="32">
        <v>0.55000000000000004</v>
      </c>
      <c r="AI36" s="26">
        <v>43.6</v>
      </c>
      <c r="AJ36" s="26">
        <v>31</v>
      </c>
      <c r="AK36" s="26">
        <v>0.1</v>
      </c>
      <c r="AL36" s="32">
        <v>1.78</v>
      </c>
      <c r="AM36" s="7">
        <v>371</v>
      </c>
      <c r="AN36" s="32">
        <v>0.62</v>
      </c>
      <c r="AO36" s="8">
        <v>6.3E-2</v>
      </c>
      <c r="AP36" s="26">
        <v>0.6</v>
      </c>
      <c r="AQ36" s="26">
        <v>30.5</v>
      </c>
      <c r="AR36" s="26">
        <v>26.8</v>
      </c>
      <c r="AS36" s="8">
        <v>0.06</v>
      </c>
      <c r="AT36" s="26">
        <v>10.9</v>
      </c>
      <c r="AU36" s="26">
        <v>8.8000000000000007</v>
      </c>
      <c r="AV36" s="26">
        <v>45.3</v>
      </c>
      <c r="AW36" s="8" t="s">
        <v>527</v>
      </c>
      <c r="AX36" s="8">
        <v>2.5999999999999999E-2</v>
      </c>
      <c r="AY36" s="32">
        <v>0.02</v>
      </c>
      <c r="AZ36" s="26">
        <v>5.8</v>
      </c>
      <c r="BA36" s="26" t="s">
        <v>528</v>
      </c>
      <c r="BB36" s="26">
        <v>5</v>
      </c>
      <c r="BC36" s="32">
        <v>1.81</v>
      </c>
      <c r="BD36" s="26">
        <v>55.4</v>
      </c>
      <c r="BE36" s="8" t="s">
        <v>529</v>
      </c>
      <c r="BF36" s="26">
        <v>0.5</v>
      </c>
      <c r="BG36" s="32">
        <v>0.02</v>
      </c>
      <c r="BH36" s="8">
        <v>20.9</v>
      </c>
      <c r="BI36" s="32">
        <v>0.16</v>
      </c>
      <c r="BJ36" s="32">
        <v>0.32</v>
      </c>
      <c r="BK36" s="26">
        <v>0.2</v>
      </c>
      <c r="BL36" s="26">
        <v>4</v>
      </c>
      <c r="BM36" s="7">
        <v>41</v>
      </c>
      <c r="BN36" s="26">
        <v>0.2</v>
      </c>
      <c r="BO36" s="26">
        <v>11.3</v>
      </c>
      <c r="BP36" s="26">
        <v>1</v>
      </c>
      <c r="BQ36" s="26">
        <v>56.2</v>
      </c>
      <c r="BR36" s="26">
        <v>4.5999999999999996</v>
      </c>
    </row>
    <row r="37" spans="1:70">
      <c r="A37" s="4" t="s">
        <v>318</v>
      </c>
      <c r="B37" s="7">
        <v>730134</v>
      </c>
      <c r="C37" s="7">
        <v>6533572</v>
      </c>
      <c r="D37" s="26">
        <v>3.1</v>
      </c>
      <c r="E37" s="26">
        <v>3.3</v>
      </c>
      <c r="F37" s="152" t="s">
        <v>200</v>
      </c>
      <c r="G37" s="4" t="s">
        <v>204</v>
      </c>
      <c r="H37" s="8">
        <v>5.5E-2</v>
      </c>
      <c r="I37" s="32">
        <v>1.81</v>
      </c>
      <c r="J37" s="26">
        <v>2.2000000000000002</v>
      </c>
      <c r="K37" s="26" t="s">
        <v>516</v>
      </c>
      <c r="L37" s="7">
        <v>28</v>
      </c>
      <c r="M37" s="26">
        <v>127</v>
      </c>
      <c r="N37" s="26">
        <v>0.7</v>
      </c>
      <c r="O37" s="32">
        <v>0.3</v>
      </c>
      <c r="P37" s="32">
        <v>4.4000000000000004</v>
      </c>
      <c r="Q37" s="32">
        <v>0.05</v>
      </c>
      <c r="R37" s="26">
        <v>86.1</v>
      </c>
      <c r="S37" s="26">
        <v>11.3</v>
      </c>
      <c r="T37" s="7">
        <v>50</v>
      </c>
      <c r="U37" s="32">
        <v>2.64</v>
      </c>
      <c r="V37" s="26">
        <v>23.4</v>
      </c>
      <c r="W37" s="26">
        <v>2.6</v>
      </c>
      <c r="X37" s="26">
        <v>1.3</v>
      </c>
      <c r="Y37" s="26">
        <v>0.8</v>
      </c>
      <c r="Z37" s="32">
        <v>2.85</v>
      </c>
      <c r="AA37" s="32">
        <v>6.61</v>
      </c>
      <c r="AB37" s="26">
        <v>4</v>
      </c>
      <c r="AC37" s="26" t="s">
        <v>528</v>
      </c>
      <c r="AD37" s="26" t="s">
        <v>528</v>
      </c>
      <c r="AE37" s="7" t="s">
        <v>524</v>
      </c>
      <c r="AF37" s="26">
        <v>0.4</v>
      </c>
      <c r="AG37" s="32">
        <v>0.03</v>
      </c>
      <c r="AH37" s="32">
        <v>0.57999999999999996</v>
      </c>
      <c r="AI37" s="26">
        <v>46.4</v>
      </c>
      <c r="AJ37" s="26">
        <v>34.799999999999997</v>
      </c>
      <c r="AK37" s="26">
        <v>0.1</v>
      </c>
      <c r="AL37" s="32">
        <v>2.0699999999999998</v>
      </c>
      <c r="AM37" s="7">
        <v>403</v>
      </c>
      <c r="AN37" s="32">
        <v>0.62</v>
      </c>
      <c r="AO37" s="8">
        <v>6.8000000000000005E-2</v>
      </c>
      <c r="AP37" s="26">
        <v>0.7</v>
      </c>
      <c r="AQ37" s="26">
        <v>32.4</v>
      </c>
      <c r="AR37" s="26">
        <v>28.6</v>
      </c>
      <c r="AS37" s="8">
        <v>6.0999999999999999E-2</v>
      </c>
      <c r="AT37" s="26">
        <v>10.7</v>
      </c>
      <c r="AU37" s="26">
        <v>9.4</v>
      </c>
      <c r="AV37" s="26">
        <v>48</v>
      </c>
      <c r="AW37" s="8" t="s">
        <v>527</v>
      </c>
      <c r="AX37" s="8">
        <v>0.02</v>
      </c>
      <c r="AY37" s="32">
        <v>0.03</v>
      </c>
      <c r="AZ37" s="26">
        <v>6.2</v>
      </c>
      <c r="BA37" s="26" t="s">
        <v>528</v>
      </c>
      <c r="BB37" s="26">
        <v>4.8</v>
      </c>
      <c r="BC37" s="32">
        <v>1.1299999999999999</v>
      </c>
      <c r="BD37" s="26">
        <v>66</v>
      </c>
      <c r="BE37" s="8" t="s">
        <v>529</v>
      </c>
      <c r="BF37" s="26">
        <v>0.5</v>
      </c>
      <c r="BG37" s="32" t="s">
        <v>565</v>
      </c>
      <c r="BH37" s="8">
        <v>20.8</v>
      </c>
      <c r="BI37" s="32">
        <v>0.15</v>
      </c>
      <c r="BJ37" s="32">
        <v>0.33</v>
      </c>
      <c r="BK37" s="26">
        <v>0.2</v>
      </c>
      <c r="BL37" s="26">
        <v>3.9</v>
      </c>
      <c r="BM37" s="7">
        <v>44</v>
      </c>
      <c r="BN37" s="26" t="s">
        <v>528</v>
      </c>
      <c r="BO37" s="26">
        <v>11.3</v>
      </c>
      <c r="BP37" s="26">
        <v>1</v>
      </c>
      <c r="BQ37" s="26">
        <v>62.5</v>
      </c>
      <c r="BR37" s="26">
        <v>5.6</v>
      </c>
    </row>
    <row r="38" spans="1:70">
      <c r="A38" s="4" t="s">
        <v>470</v>
      </c>
      <c r="B38" s="7">
        <v>738441</v>
      </c>
      <c r="C38" s="7">
        <v>6535647</v>
      </c>
      <c r="D38" s="26">
        <v>0.9</v>
      </c>
      <c r="E38" s="26">
        <v>1.3</v>
      </c>
      <c r="F38" s="151" t="s">
        <v>106</v>
      </c>
      <c r="G38" s="4" t="s">
        <v>287</v>
      </c>
      <c r="H38" s="8">
        <v>3.5999999999999997E-2</v>
      </c>
      <c r="I38" s="32">
        <v>0.84</v>
      </c>
      <c r="J38" s="26">
        <v>1.2</v>
      </c>
      <c r="K38" s="26">
        <v>1.2</v>
      </c>
      <c r="L38" s="7">
        <v>10</v>
      </c>
      <c r="M38" s="26">
        <v>64.8</v>
      </c>
      <c r="N38" s="26">
        <v>0.4</v>
      </c>
      <c r="O38" s="32">
        <v>0.18</v>
      </c>
      <c r="P38" s="32">
        <v>4.2</v>
      </c>
      <c r="Q38" s="32">
        <v>0.03</v>
      </c>
      <c r="R38" s="26">
        <v>53.7</v>
      </c>
      <c r="S38" s="26">
        <v>5.4</v>
      </c>
      <c r="T38" s="7">
        <v>25</v>
      </c>
      <c r="U38" s="32">
        <v>1.25</v>
      </c>
      <c r="V38" s="26">
        <v>9.6999999999999993</v>
      </c>
      <c r="W38" s="26">
        <v>2</v>
      </c>
      <c r="X38" s="26">
        <v>1</v>
      </c>
      <c r="Y38" s="26">
        <v>0.5</v>
      </c>
      <c r="Z38" s="32">
        <v>1.54</v>
      </c>
      <c r="AA38" s="32">
        <v>3.28</v>
      </c>
      <c r="AB38" s="26">
        <v>3</v>
      </c>
      <c r="AC38" s="26" t="s">
        <v>528</v>
      </c>
      <c r="AD38" s="26" t="s">
        <v>528</v>
      </c>
      <c r="AE38" s="7" t="s">
        <v>524</v>
      </c>
      <c r="AF38" s="26">
        <v>0.4</v>
      </c>
      <c r="AG38" s="32" t="s">
        <v>565</v>
      </c>
      <c r="AH38" s="32">
        <v>0.28000000000000003</v>
      </c>
      <c r="AI38" s="26">
        <v>28.1</v>
      </c>
      <c r="AJ38" s="26">
        <v>15.7</v>
      </c>
      <c r="AK38" s="26">
        <v>0.1</v>
      </c>
      <c r="AL38" s="32">
        <v>0.95</v>
      </c>
      <c r="AM38" s="7">
        <v>223</v>
      </c>
      <c r="AN38" s="32">
        <v>0.52</v>
      </c>
      <c r="AO38" s="8">
        <v>0.06</v>
      </c>
      <c r="AP38" s="26">
        <v>0.9</v>
      </c>
      <c r="AQ38" s="26">
        <v>21.3</v>
      </c>
      <c r="AR38" s="26">
        <v>13</v>
      </c>
      <c r="AS38" s="8">
        <v>5.3999999999999999E-2</v>
      </c>
      <c r="AT38" s="26">
        <v>5.9</v>
      </c>
      <c r="AU38" s="26">
        <v>6</v>
      </c>
      <c r="AV38" s="26">
        <v>22.6</v>
      </c>
      <c r="AW38" s="8" t="s">
        <v>527</v>
      </c>
      <c r="AX38" s="8">
        <v>0.16600000000000001</v>
      </c>
      <c r="AY38" s="32">
        <v>0.02</v>
      </c>
      <c r="AZ38" s="26">
        <v>3.5</v>
      </c>
      <c r="BA38" s="26" t="s">
        <v>528</v>
      </c>
      <c r="BB38" s="26">
        <v>3.2</v>
      </c>
      <c r="BC38" s="32">
        <v>0.74</v>
      </c>
      <c r="BD38" s="26">
        <v>54.1</v>
      </c>
      <c r="BE38" s="8" t="s">
        <v>529</v>
      </c>
      <c r="BF38" s="26">
        <v>0.4</v>
      </c>
      <c r="BG38" s="32" t="s">
        <v>565</v>
      </c>
      <c r="BH38" s="8">
        <v>13.5</v>
      </c>
      <c r="BI38" s="32">
        <v>0.11</v>
      </c>
      <c r="BJ38" s="32">
        <v>0.16</v>
      </c>
      <c r="BK38" s="26">
        <v>0.1</v>
      </c>
      <c r="BL38" s="26">
        <v>1.5</v>
      </c>
      <c r="BM38" s="7">
        <v>25</v>
      </c>
      <c r="BN38" s="26">
        <v>0.1</v>
      </c>
      <c r="BO38" s="26">
        <v>8.7100000000000009</v>
      </c>
      <c r="BP38" s="26">
        <v>0.8</v>
      </c>
      <c r="BQ38" s="26">
        <v>28.6</v>
      </c>
      <c r="BR38" s="26">
        <v>3.5</v>
      </c>
    </row>
    <row r="39" spans="1:70">
      <c r="A39" s="4" t="s">
        <v>471</v>
      </c>
      <c r="B39" s="7">
        <v>738095</v>
      </c>
      <c r="C39" s="7">
        <v>6516716</v>
      </c>
      <c r="D39" s="26">
        <v>0.9</v>
      </c>
      <c r="E39" s="26">
        <v>1.5</v>
      </c>
      <c r="F39" s="152" t="s">
        <v>106</v>
      </c>
      <c r="G39" s="4" t="s">
        <v>287</v>
      </c>
      <c r="H39" s="8">
        <v>0.06</v>
      </c>
      <c r="I39" s="32">
        <v>1.19</v>
      </c>
      <c r="J39" s="26">
        <v>1.9</v>
      </c>
      <c r="K39" s="26">
        <v>0.9</v>
      </c>
      <c r="L39" s="7">
        <v>18</v>
      </c>
      <c r="M39" s="26">
        <v>85.7</v>
      </c>
      <c r="N39" s="26">
        <v>0.5</v>
      </c>
      <c r="O39" s="32">
        <v>0.23</v>
      </c>
      <c r="P39" s="32">
        <v>6.38</v>
      </c>
      <c r="Q39" s="32">
        <v>0.03</v>
      </c>
      <c r="R39" s="26">
        <v>63.9</v>
      </c>
      <c r="S39" s="26">
        <v>7.7</v>
      </c>
      <c r="T39" s="7">
        <v>34</v>
      </c>
      <c r="U39" s="32">
        <v>1.73</v>
      </c>
      <c r="V39" s="26">
        <v>14.1</v>
      </c>
      <c r="W39" s="26">
        <v>2</v>
      </c>
      <c r="X39" s="26">
        <v>1</v>
      </c>
      <c r="Y39" s="26">
        <v>0.6</v>
      </c>
      <c r="Z39" s="32">
        <v>1.96</v>
      </c>
      <c r="AA39" s="32">
        <v>4.7</v>
      </c>
      <c r="AB39" s="26">
        <v>3.2</v>
      </c>
      <c r="AC39" s="26" t="s">
        <v>528</v>
      </c>
      <c r="AD39" s="26" t="s">
        <v>528</v>
      </c>
      <c r="AE39" s="7" t="s">
        <v>524</v>
      </c>
      <c r="AF39" s="26">
        <v>0.3</v>
      </c>
      <c r="AG39" s="32">
        <v>0.03</v>
      </c>
      <c r="AH39" s="32">
        <v>0.38</v>
      </c>
      <c r="AI39" s="26">
        <v>33.5</v>
      </c>
      <c r="AJ39" s="26">
        <v>23.9</v>
      </c>
      <c r="AK39" s="26">
        <v>0.1</v>
      </c>
      <c r="AL39" s="32">
        <v>1.73</v>
      </c>
      <c r="AM39" s="7">
        <v>292</v>
      </c>
      <c r="AN39" s="32">
        <v>0.69</v>
      </c>
      <c r="AO39" s="8">
        <v>5.1999999999999998E-2</v>
      </c>
      <c r="AP39" s="26">
        <v>0.8</v>
      </c>
      <c r="AQ39" s="26">
        <v>23.9</v>
      </c>
      <c r="AR39" s="26">
        <v>20.3</v>
      </c>
      <c r="AS39" s="8">
        <v>5.0999999999999997E-2</v>
      </c>
      <c r="AT39" s="26">
        <v>9.6999999999999993</v>
      </c>
      <c r="AU39" s="26">
        <v>7.1</v>
      </c>
      <c r="AV39" s="26">
        <v>33.6</v>
      </c>
      <c r="AW39" s="8" t="s">
        <v>527</v>
      </c>
      <c r="AX39" s="8">
        <v>6.9000000000000006E-2</v>
      </c>
      <c r="AY39" s="32">
        <v>0.03</v>
      </c>
      <c r="AZ39" s="26">
        <v>4.5999999999999996</v>
      </c>
      <c r="BA39" s="26" t="s">
        <v>528</v>
      </c>
      <c r="BB39" s="26">
        <v>3.4</v>
      </c>
      <c r="BC39" s="32">
        <v>2.0299999999999998</v>
      </c>
      <c r="BD39" s="26">
        <v>71.900000000000006</v>
      </c>
      <c r="BE39" s="8" t="s">
        <v>529</v>
      </c>
      <c r="BF39" s="26">
        <v>0.4</v>
      </c>
      <c r="BG39" s="32" t="s">
        <v>565</v>
      </c>
      <c r="BH39" s="8">
        <v>15.4</v>
      </c>
      <c r="BI39" s="32">
        <v>0.13</v>
      </c>
      <c r="BJ39" s="32">
        <v>0.21</v>
      </c>
      <c r="BK39" s="26">
        <v>0.1</v>
      </c>
      <c r="BL39" s="26">
        <v>1.9</v>
      </c>
      <c r="BM39" s="7">
        <v>34</v>
      </c>
      <c r="BN39" s="26" t="s">
        <v>528</v>
      </c>
      <c r="BO39" s="26">
        <v>8.94</v>
      </c>
      <c r="BP39" s="26">
        <v>0.8</v>
      </c>
      <c r="BQ39" s="26">
        <v>42.1</v>
      </c>
      <c r="BR39" s="26">
        <v>4.4000000000000004</v>
      </c>
    </row>
    <row r="40" spans="1:70">
      <c r="A40" s="4" t="s">
        <v>472</v>
      </c>
      <c r="B40" s="7">
        <v>696897</v>
      </c>
      <c r="C40" s="7">
        <v>6596992</v>
      </c>
      <c r="D40" s="26">
        <v>0.8</v>
      </c>
      <c r="E40" s="26">
        <v>1</v>
      </c>
      <c r="F40" s="152" t="s">
        <v>290</v>
      </c>
      <c r="G40" s="4" t="s">
        <v>287</v>
      </c>
      <c r="H40" s="8">
        <v>4.2000000000000003E-2</v>
      </c>
      <c r="I40" s="32">
        <v>1.84</v>
      </c>
      <c r="J40" s="26">
        <v>7.9</v>
      </c>
      <c r="K40" s="26" t="s">
        <v>516</v>
      </c>
      <c r="L40" s="7">
        <v>16</v>
      </c>
      <c r="M40" s="26">
        <v>71.3</v>
      </c>
      <c r="N40" s="26">
        <v>1.6</v>
      </c>
      <c r="O40" s="32">
        <v>0.24</v>
      </c>
      <c r="P40" s="32">
        <v>0.18</v>
      </c>
      <c r="Q40" s="32">
        <v>0.09</v>
      </c>
      <c r="R40" s="26">
        <v>150</v>
      </c>
      <c r="S40" s="26">
        <v>11.2</v>
      </c>
      <c r="T40" s="7">
        <v>36</v>
      </c>
      <c r="U40" s="32">
        <v>1.32</v>
      </c>
      <c r="V40" s="26">
        <v>39.4</v>
      </c>
      <c r="W40" s="26">
        <v>4.3</v>
      </c>
      <c r="X40" s="26">
        <v>1.6</v>
      </c>
      <c r="Y40" s="26">
        <v>0.6</v>
      </c>
      <c r="Z40" s="32">
        <v>3.08</v>
      </c>
      <c r="AA40" s="32">
        <v>6.37</v>
      </c>
      <c r="AB40" s="26">
        <v>7.7</v>
      </c>
      <c r="AC40" s="26" t="s">
        <v>528</v>
      </c>
      <c r="AD40" s="26">
        <v>0.1</v>
      </c>
      <c r="AE40" s="7">
        <v>20</v>
      </c>
      <c r="AF40" s="26">
        <v>0.7</v>
      </c>
      <c r="AG40" s="32">
        <v>0.03</v>
      </c>
      <c r="AH40" s="32">
        <v>0.25</v>
      </c>
      <c r="AI40" s="26">
        <v>71.599999999999994</v>
      </c>
      <c r="AJ40" s="26">
        <v>20.3</v>
      </c>
      <c r="AK40" s="26">
        <v>0.1</v>
      </c>
      <c r="AL40" s="32">
        <v>0.62</v>
      </c>
      <c r="AM40" s="7">
        <v>328</v>
      </c>
      <c r="AN40" s="32">
        <v>1.99</v>
      </c>
      <c r="AO40" s="8">
        <v>2.5000000000000001E-2</v>
      </c>
      <c r="AP40" s="26">
        <v>1.7</v>
      </c>
      <c r="AQ40" s="26">
        <v>54.6</v>
      </c>
      <c r="AR40" s="26">
        <v>20.2</v>
      </c>
      <c r="AS40" s="8">
        <v>7.9000000000000001E-2</v>
      </c>
      <c r="AT40" s="26">
        <v>20</v>
      </c>
      <c r="AU40" s="26">
        <v>16.100000000000001</v>
      </c>
      <c r="AV40" s="26">
        <v>28.4</v>
      </c>
      <c r="AW40" s="8" t="s">
        <v>527</v>
      </c>
      <c r="AX40" s="8">
        <v>1.2999999999999999E-2</v>
      </c>
      <c r="AY40" s="32">
        <v>0.04</v>
      </c>
      <c r="AZ40" s="26">
        <v>4.5</v>
      </c>
      <c r="BA40" s="26" t="s">
        <v>528</v>
      </c>
      <c r="BB40" s="26">
        <v>8.8000000000000007</v>
      </c>
      <c r="BC40" s="32">
        <v>5.66</v>
      </c>
      <c r="BD40" s="26">
        <v>14.2</v>
      </c>
      <c r="BE40" s="8" t="s">
        <v>529</v>
      </c>
      <c r="BF40" s="26">
        <v>0.9</v>
      </c>
      <c r="BG40" s="32" t="s">
        <v>565</v>
      </c>
      <c r="BH40" s="8">
        <v>36</v>
      </c>
      <c r="BI40" s="32">
        <v>0.16</v>
      </c>
      <c r="BJ40" s="32">
        <v>0.19</v>
      </c>
      <c r="BK40" s="26">
        <v>0.2</v>
      </c>
      <c r="BL40" s="26">
        <v>3.9</v>
      </c>
      <c r="BM40" s="7">
        <v>47</v>
      </c>
      <c r="BN40" s="26">
        <v>0.2</v>
      </c>
      <c r="BO40" s="26">
        <v>15.3</v>
      </c>
      <c r="BP40" s="26">
        <v>1</v>
      </c>
      <c r="BQ40" s="26">
        <v>37.9</v>
      </c>
      <c r="BR40" s="26">
        <v>5</v>
      </c>
    </row>
    <row r="41" spans="1:70">
      <c r="A41" s="4" t="s">
        <v>473</v>
      </c>
      <c r="B41" s="7">
        <v>693876</v>
      </c>
      <c r="C41" s="7">
        <v>6592679</v>
      </c>
      <c r="D41" s="26">
        <v>0.5</v>
      </c>
      <c r="E41" s="26">
        <v>0.8</v>
      </c>
      <c r="F41" s="152" t="s">
        <v>319</v>
      </c>
      <c r="G41" s="4" t="s">
        <v>291</v>
      </c>
      <c r="H41" s="8">
        <v>7.4999999999999997E-2</v>
      </c>
      <c r="I41" s="32">
        <v>0.86</v>
      </c>
      <c r="J41" s="26">
        <v>0.1</v>
      </c>
      <c r="K41" s="26">
        <v>2.2999999999999998</v>
      </c>
      <c r="L41" s="7">
        <v>5</v>
      </c>
      <c r="M41" s="26">
        <v>81.5</v>
      </c>
      <c r="N41" s="26">
        <v>0.3</v>
      </c>
      <c r="O41" s="32">
        <v>0.06</v>
      </c>
      <c r="P41" s="32">
        <v>0.25</v>
      </c>
      <c r="Q41" s="32">
        <v>0.02</v>
      </c>
      <c r="R41" s="26">
        <v>124</v>
      </c>
      <c r="S41" s="26">
        <v>5.6</v>
      </c>
      <c r="T41" s="7">
        <v>14</v>
      </c>
      <c r="U41" s="32">
        <v>0.64</v>
      </c>
      <c r="V41" s="26">
        <v>5.6</v>
      </c>
      <c r="W41" s="26">
        <v>6.1</v>
      </c>
      <c r="X41" s="26">
        <v>2.5</v>
      </c>
      <c r="Y41" s="26">
        <v>0.4</v>
      </c>
      <c r="Z41" s="32">
        <v>1.98</v>
      </c>
      <c r="AA41" s="32">
        <v>4.4000000000000004</v>
      </c>
      <c r="AB41" s="26">
        <v>8.3000000000000007</v>
      </c>
      <c r="AC41" s="26" t="s">
        <v>528</v>
      </c>
      <c r="AD41" s="26">
        <v>0.1</v>
      </c>
      <c r="AE41" s="7" t="s">
        <v>524</v>
      </c>
      <c r="AF41" s="26">
        <v>1.1000000000000001</v>
      </c>
      <c r="AG41" s="32">
        <v>0.03</v>
      </c>
      <c r="AH41" s="32">
        <v>0.45</v>
      </c>
      <c r="AI41" s="26">
        <v>60.2</v>
      </c>
      <c r="AJ41" s="26">
        <v>15.3</v>
      </c>
      <c r="AK41" s="26">
        <v>0.2</v>
      </c>
      <c r="AL41" s="32">
        <v>0.44</v>
      </c>
      <c r="AM41" s="7">
        <v>228</v>
      </c>
      <c r="AN41" s="32">
        <v>0.98</v>
      </c>
      <c r="AO41" s="8">
        <v>3.6999999999999998E-2</v>
      </c>
      <c r="AP41" s="26">
        <v>4.5999999999999996</v>
      </c>
      <c r="AQ41" s="26">
        <v>46.8</v>
      </c>
      <c r="AR41" s="26">
        <v>7.9</v>
      </c>
      <c r="AS41" s="8">
        <v>8.8999999999999996E-2</v>
      </c>
      <c r="AT41" s="26">
        <v>7.7</v>
      </c>
      <c r="AU41" s="26">
        <v>13.5</v>
      </c>
      <c r="AV41" s="26">
        <v>51.6</v>
      </c>
      <c r="AW41" s="8" t="s">
        <v>527</v>
      </c>
      <c r="AX41" s="8">
        <v>6.0000000000000001E-3</v>
      </c>
      <c r="AY41" s="32" t="s">
        <v>565</v>
      </c>
      <c r="AZ41" s="26">
        <v>4</v>
      </c>
      <c r="BA41" s="26" t="s">
        <v>528</v>
      </c>
      <c r="BB41" s="26">
        <v>8.5</v>
      </c>
      <c r="BC41" s="32">
        <v>0.9</v>
      </c>
      <c r="BD41" s="26">
        <v>10.6</v>
      </c>
      <c r="BE41" s="8" t="s">
        <v>529</v>
      </c>
      <c r="BF41" s="26">
        <v>1.1000000000000001</v>
      </c>
      <c r="BG41" s="32">
        <v>0.02</v>
      </c>
      <c r="BH41" s="8">
        <v>37.299999999999997</v>
      </c>
      <c r="BI41" s="32">
        <v>0.2</v>
      </c>
      <c r="BJ41" s="32">
        <v>0.38</v>
      </c>
      <c r="BK41" s="26">
        <v>0.3</v>
      </c>
      <c r="BL41" s="26">
        <v>2.6</v>
      </c>
      <c r="BM41" s="7">
        <v>25</v>
      </c>
      <c r="BN41" s="26" t="s">
        <v>528</v>
      </c>
      <c r="BO41" s="26">
        <v>25.5</v>
      </c>
      <c r="BP41" s="26">
        <v>1.7</v>
      </c>
      <c r="BQ41" s="26">
        <v>47.7</v>
      </c>
      <c r="BR41" s="26">
        <v>12.8</v>
      </c>
    </row>
    <row r="42" spans="1:70">
      <c r="A42" s="4" t="s">
        <v>474</v>
      </c>
      <c r="B42" s="7">
        <v>699060</v>
      </c>
      <c r="C42" s="7">
        <v>6590218</v>
      </c>
      <c r="D42" s="26">
        <v>0.1</v>
      </c>
      <c r="E42" s="26">
        <v>0.4</v>
      </c>
      <c r="F42" s="152" t="s">
        <v>106</v>
      </c>
      <c r="G42" s="4" t="s">
        <v>204</v>
      </c>
      <c r="H42" s="8">
        <v>3.4000000000000002E-2</v>
      </c>
      <c r="I42" s="32">
        <v>1.06</v>
      </c>
      <c r="J42" s="26">
        <v>2.5</v>
      </c>
      <c r="K42" s="26">
        <v>1</v>
      </c>
      <c r="L42" s="7">
        <v>7</v>
      </c>
      <c r="M42" s="26">
        <v>63.1</v>
      </c>
      <c r="N42" s="26">
        <v>0.5</v>
      </c>
      <c r="O42" s="32">
        <v>0.21</v>
      </c>
      <c r="P42" s="32">
        <v>0.44</v>
      </c>
      <c r="Q42" s="32">
        <v>7.0000000000000007E-2</v>
      </c>
      <c r="R42" s="26">
        <v>158</v>
      </c>
      <c r="S42" s="26">
        <v>7.1</v>
      </c>
      <c r="T42" s="7">
        <v>33</v>
      </c>
      <c r="U42" s="32">
        <v>1.33</v>
      </c>
      <c r="V42" s="26">
        <v>10.3</v>
      </c>
      <c r="W42" s="26">
        <v>3.4</v>
      </c>
      <c r="X42" s="26">
        <v>1.3</v>
      </c>
      <c r="Y42" s="26">
        <v>0.7</v>
      </c>
      <c r="Z42" s="32">
        <v>1.89</v>
      </c>
      <c r="AA42" s="32">
        <v>3.97</v>
      </c>
      <c r="AB42" s="26">
        <v>6</v>
      </c>
      <c r="AC42" s="26" t="s">
        <v>528</v>
      </c>
      <c r="AD42" s="26" t="s">
        <v>528</v>
      </c>
      <c r="AE42" s="7" t="s">
        <v>524</v>
      </c>
      <c r="AF42" s="26">
        <v>0.5</v>
      </c>
      <c r="AG42" s="32">
        <v>0.02</v>
      </c>
      <c r="AH42" s="32">
        <v>0.18</v>
      </c>
      <c r="AI42" s="26">
        <v>84</v>
      </c>
      <c r="AJ42" s="26">
        <v>12.8</v>
      </c>
      <c r="AK42" s="26">
        <v>0.1</v>
      </c>
      <c r="AL42" s="32">
        <v>0.61</v>
      </c>
      <c r="AM42" s="7">
        <v>208</v>
      </c>
      <c r="AN42" s="32">
        <v>0.68</v>
      </c>
      <c r="AO42" s="8">
        <v>3.5000000000000003E-2</v>
      </c>
      <c r="AP42" s="26">
        <v>0.8</v>
      </c>
      <c r="AQ42" s="26">
        <v>56.8</v>
      </c>
      <c r="AR42" s="26">
        <v>16.8</v>
      </c>
      <c r="AS42" s="8">
        <v>7.6999999999999999E-2</v>
      </c>
      <c r="AT42" s="26">
        <v>8.3000000000000007</v>
      </c>
      <c r="AU42" s="26">
        <v>17.100000000000001</v>
      </c>
      <c r="AV42" s="26">
        <v>18.8</v>
      </c>
      <c r="AW42" s="8" t="s">
        <v>527</v>
      </c>
      <c r="AX42" s="8">
        <v>5.0000000000000001E-3</v>
      </c>
      <c r="AY42" s="32">
        <v>0.06</v>
      </c>
      <c r="AZ42" s="26">
        <v>4.2</v>
      </c>
      <c r="BA42" s="26" t="s">
        <v>528</v>
      </c>
      <c r="BB42" s="26">
        <v>8.4</v>
      </c>
      <c r="BC42" s="32">
        <v>0.77</v>
      </c>
      <c r="BD42" s="26">
        <v>38.1</v>
      </c>
      <c r="BE42" s="8" t="s">
        <v>529</v>
      </c>
      <c r="BF42" s="26">
        <v>0.7</v>
      </c>
      <c r="BG42" s="32">
        <v>0.04</v>
      </c>
      <c r="BH42" s="8">
        <v>23.2</v>
      </c>
      <c r="BI42" s="32">
        <v>0.13</v>
      </c>
      <c r="BJ42" s="32">
        <v>0.16</v>
      </c>
      <c r="BK42" s="26">
        <v>0.2</v>
      </c>
      <c r="BL42" s="26">
        <v>1.9</v>
      </c>
      <c r="BM42" s="7">
        <v>33</v>
      </c>
      <c r="BN42" s="26">
        <v>0.1</v>
      </c>
      <c r="BO42" s="26">
        <v>13.7</v>
      </c>
      <c r="BP42" s="26">
        <v>1</v>
      </c>
      <c r="BQ42" s="26">
        <v>32.299999999999997</v>
      </c>
      <c r="BR42" s="26">
        <v>5.0999999999999996</v>
      </c>
    </row>
    <row r="43" spans="1:70">
      <c r="A43" s="4" t="s">
        <v>475</v>
      </c>
      <c r="B43" s="7">
        <v>700436</v>
      </c>
      <c r="C43" s="7">
        <v>6585340</v>
      </c>
      <c r="D43" s="26">
        <v>0.1</v>
      </c>
      <c r="E43" s="26">
        <v>0.4</v>
      </c>
      <c r="F43" s="152" t="s">
        <v>595</v>
      </c>
      <c r="G43" s="4" t="s">
        <v>204</v>
      </c>
      <c r="H43" s="8">
        <v>4.7E-2</v>
      </c>
      <c r="I43" s="32">
        <v>1.48</v>
      </c>
      <c r="J43" s="26">
        <v>2.5</v>
      </c>
      <c r="K43" s="26">
        <v>1.6</v>
      </c>
      <c r="L43" s="7">
        <v>9</v>
      </c>
      <c r="M43" s="26">
        <v>119</v>
      </c>
      <c r="N43" s="26">
        <v>0.7</v>
      </c>
      <c r="O43" s="32">
        <v>0.12</v>
      </c>
      <c r="P43" s="32">
        <v>0.27</v>
      </c>
      <c r="Q43" s="32">
        <v>0.06</v>
      </c>
      <c r="R43" s="26">
        <v>193</v>
      </c>
      <c r="S43" s="26">
        <v>12</v>
      </c>
      <c r="T43" s="7">
        <v>29</v>
      </c>
      <c r="U43" s="32">
        <v>1.36</v>
      </c>
      <c r="V43" s="26">
        <v>23.4</v>
      </c>
      <c r="W43" s="26">
        <v>5.9</v>
      </c>
      <c r="X43" s="26">
        <v>2.2999999999999998</v>
      </c>
      <c r="Y43" s="26">
        <v>0.5</v>
      </c>
      <c r="Z43" s="32">
        <v>3.05</v>
      </c>
      <c r="AA43" s="32">
        <v>6.29</v>
      </c>
      <c r="AB43" s="26">
        <v>9.6</v>
      </c>
      <c r="AC43" s="26" t="s">
        <v>528</v>
      </c>
      <c r="AD43" s="26">
        <v>0.2</v>
      </c>
      <c r="AE43" s="7" t="s">
        <v>524</v>
      </c>
      <c r="AF43" s="26">
        <v>1</v>
      </c>
      <c r="AG43" s="32">
        <v>0.04</v>
      </c>
      <c r="AH43" s="32">
        <v>0.51</v>
      </c>
      <c r="AI43" s="26">
        <v>96</v>
      </c>
      <c r="AJ43" s="26">
        <v>17.3</v>
      </c>
      <c r="AK43" s="26">
        <v>0.2</v>
      </c>
      <c r="AL43" s="32">
        <v>0.85</v>
      </c>
      <c r="AM43" s="7">
        <v>454</v>
      </c>
      <c r="AN43" s="32">
        <v>1.02</v>
      </c>
      <c r="AO43" s="8">
        <v>4.2999999999999997E-2</v>
      </c>
      <c r="AP43" s="26">
        <v>2.2999999999999998</v>
      </c>
      <c r="AQ43" s="26">
        <v>67.7</v>
      </c>
      <c r="AR43" s="26">
        <v>19.2</v>
      </c>
      <c r="AS43" s="8">
        <v>9.8000000000000004E-2</v>
      </c>
      <c r="AT43" s="26">
        <v>13.7</v>
      </c>
      <c r="AU43" s="26">
        <v>20.100000000000001</v>
      </c>
      <c r="AV43" s="26">
        <v>63.5</v>
      </c>
      <c r="AW43" s="8" t="s">
        <v>527</v>
      </c>
      <c r="AX43" s="8">
        <v>1.0999999999999999E-2</v>
      </c>
      <c r="AY43" s="32">
        <v>0.03</v>
      </c>
      <c r="AZ43" s="26">
        <v>5.2</v>
      </c>
      <c r="BA43" s="26" t="s">
        <v>528</v>
      </c>
      <c r="BB43" s="26">
        <v>10.8</v>
      </c>
      <c r="BC43" s="32">
        <v>1.39</v>
      </c>
      <c r="BD43" s="26">
        <v>13.3</v>
      </c>
      <c r="BE43" s="8" t="s">
        <v>529</v>
      </c>
      <c r="BF43" s="26">
        <v>1.2</v>
      </c>
      <c r="BG43" s="32" t="s">
        <v>565</v>
      </c>
      <c r="BH43" s="8">
        <v>58.7</v>
      </c>
      <c r="BI43" s="32">
        <v>0.23</v>
      </c>
      <c r="BJ43" s="32">
        <v>0.52</v>
      </c>
      <c r="BK43" s="26">
        <v>0.3</v>
      </c>
      <c r="BL43" s="26">
        <v>4.5</v>
      </c>
      <c r="BM43" s="7">
        <v>41</v>
      </c>
      <c r="BN43" s="26">
        <v>0.2</v>
      </c>
      <c r="BO43" s="26">
        <v>24.2</v>
      </c>
      <c r="BP43" s="26">
        <v>1.5</v>
      </c>
      <c r="BQ43" s="26">
        <v>68.5</v>
      </c>
      <c r="BR43" s="26">
        <v>10.6</v>
      </c>
    </row>
    <row r="44" spans="1:70">
      <c r="A44" s="4" t="s">
        <v>476</v>
      </c>
      <c r="B44" s="7">
        <v>695357</v>
      </c>
      <c r="C44" s="7">
        <v>6581261</v>
      </c>
      <c r="D44" s="26">
        <v>0.15</v>
      </c>
      <c r="E44" s="26">
        <v>0.4</v>
      </c>
      <c r="F44" s="152" t="s">
        <v>106</v>
      </c>
      <c r="G44" s="4" t="s">
        <v>204</v>
      </c>
      <c r="H44" s="8">
        <v>3.2000000000000001E-2</v>
      </c>
      <c r="I44" s="32">
        <v>0.89</v>
      </c>
      <c r="J44" s="26">
        <v>2.2000000000000002</v>
      </c>
      <c r="K44" s="26">
        <v>3.6</v>
      </c>
      <c r="L44" s="7">
        <v>6</v>
      </c>
      <c r="M44" s="26">
        <v>75</v>
      </c>
      <c r="N44" s="26">
        <v>0.4</v>
      </c>
      <c r="O44" s="32">
        <v>0.15</v>
      </c>
      <c r="P44" s="32">
        <v>0.39</v>
      </c>
      <c r="Q44" s="32">
        <v>0.03</v>
      </c>
      <c r="R44" s="26">
        <v>160</v>
      </c>
      <c r="S44" s="26">
        <v>6.3</v>
      </c>
      <c r="T44" s="7">
        <v>24</v>
      </c>
      <c r="U44" s="32">
        <v>1.0900000000000001</v>
      </c>
      <c r="V44" s="26">
        <v>12.1</v>
      </c>
      <c r="W44" s="26">
        <v>5.3</v>
      </c>
      <c r="X44" s="26">
        <v>2.2999999999999998</v>
      </c>
      <c r="Y44" s="26">
        <v>0.6</v>
      </c>
      <c r="Z44" s="32">
        <v>2.0299999999999998</v>
      </c>
      <c r="AA44" s="32">
        <v>4.12</v>
      </c>
      <c r="AB44" s="26">
        <v>8.6</v>
      </c>
      <c r="AC44" s="26" t="s">
        <v>528</v>
      </c>
      <c r="AD44" s="26" t="s">
        <v>528</v>
      </c>
      <c r="AE44" s="7" t="s">
        <v>524</v>
      </c>
      <c r="AF44" s="26">
        <v>0.9</v>
      </c>
      <c r="AG44" s="32">
        <v>0.03</v>
      </c>
      <c r="AH44" s="32">
        <v>0.26</v>
      </c>
      <c r="AI44" s="26">
        <v>86.5</v>
      </c>
      <c r="AJ44" s="26">
        <v>13.4</v>
      </c>
      <c r="AK44" s="26">
        <v>0.2</v>
      </c>
      <c r="AL44" s="32">
        <v>0.49</v>
      </c>
      <c r="AM44" s="7">
        <v>232</v>
      </c>
      <c r="AN44" s="32">
        <v>0.64</v>
      </c>
      <c r="AO44" s="8">
        <v>3.3000000000000002E-2</v>
      </c>
      <c r="AP44" s="26">
        <v>0.8</v>
      </c>
      <c r="AQ44" s="26">
        <v>64.8</v>
      </c>
      <c r="AR44" s="26">
        <v>12.7</v>
      </c>
      <c r="AS44" s="8">
        <v>9.8000000000000004E-2</v>
      </c>
      <c r="AT44" s="26">
        <v>7</v>
      </c>
      <c r="AU44" s="26">
        <v>19.100000000000001</v>
      </c>
      <c r="AV44" s="26">
        <v>30.7</v>
      </c>
      <c r="AW44" s="8" t="s">
        <v>527</v>
      </c>
      <c r="AX44" s="8">
        <v>5.0000000000000001E-3</v>
      </c>
      <c r="AY44" s="32">
        <v>0.05</v>
      </c>
      <c r="AZ44" s="26">
        <v>4.2</v>
      </c>
      <c r="BA44" s="26" t="s">
        <v>528</v>
      </c>
      <c r="BB44" s="26">
        <v>9.8000000000000007</v>
      </c>
      <c r="BC44" s="32">
        <v>0.78</v>
      </c>
      <c r="BD44" s="26">
        <v>24.1</v>
      </c>
      <c r="BE44" s="8" t="s">
        <v>529</v>
      </c>
      <c r="BF44" s="26">
        <v>1.1000000000000001</v>
      </c>
      <c r="BG44" s="32" t="s">
        <v>565</v>
      </c>
      <c r="BH44" s="8">
        <v>33.6</v>
      </c>
      <c r="BI44" s="32">
        <v>0.15</v>
      </c>
      <c r="BJ44" s="32">
        <v>0.22</v>
      </c>
      <c r="BK44" s="26">
        <v>0.3</v>
      </c>
      <c r="BL44" s="26">
        <v>2.2999999999999998</v>
      </c>
      <c r="BM44" s="7">
        <v>33</v>
      </c>
      <c r="BN44" s="26">
        <v>0.3</v>
      </c>
      <c r="BO44" s="26">
        <v>23.6</v>
      </c>
      <c r="BP44" s="26">
        <v>1.7</v>
      </c>
      <c r="BQ44" s="26">
        <v>40.1</v>
      </c>
      <c r="BR44" s="26">
        <v>5.2</v>
      </c>
    </row>
    <row r="45" spans="1:70">
      <c r="A45" s="4" t="s">
        <v>477</v>
      </c>
      <c r="B45" s="7">
        <v>697134</v>
      </c>
      <c r="C45" s="7">
        <v>6578378</v>
      </c>
      <c r="D45" s="26">
        <v>0.1</v>
      </c>
      <c r="E45" s="26">
        <v>0.4</v>
      </c>
      <c r="F45" s="152" t="s">
        <v>106</v>
      </c>
      <c r="G45" s="4" t="s">
        <v>204</v>
      </c>
      <c r="H45" s="8">
        <v>3.3000000000000002E-2</v>
      </c>
      <c r="I45" s="32">
        <v>0.47</v>
      </c>
      <c r="J45" s="26">
        <v>0.7</v>
      </c>
      <c r="K45" s="26">
        <v>0.6</v>
      </c>
      <c r="L45" s="7">
        <v>5</v>
      </c>
      <c r="M45" s="26">
        <v>53.2</v>
      </c>
      <c r="N45" s="26">
        <v>0.2</v>
      </c>
      <c r="O45" s="32">
        <v>7.0000000000000007E-2</v>
      </c>
      <c r="P45" s="32">
        <v>0.36</v>
      </c>
      <c r="Q45" s="32">
        <v>0.02</v>
      </c>
      <c r="R45" s="26">
        <v>151</v>
      </c>
      <c r="S45" s="26">
        <v>3.5</v>
      </c>
      <c r="T45" s="7">
        <v>16</v>
      </c>
      <c r="U45" s="32">
        <v>0.37</v>
      </c>
      <c r="V45" s="26">
        <v>4.8</v>
      </c>
      <c r="W45" s="26">
        <v>5.5</v>
      </c>
      <c r="X45" s="26">
        <v>2.5</v>
      </c>
      <c r="Y45" s="26">
        <v>0.5</v>
      </c>
      <c r="Z45" s="32">
        <v>1.34</v>
      </c>
      <c r="AA45" s="32">
        <v>2.31</v>
      </c>
      <c r="AB45" s="26">
        <v>8.5</v>
      </c>
      <c r="AC45" s="26" t="s">
        <v>528</v>
      </c>
      <c r="AD45" s="26" t="s">
        <v>528</v>
      </c>
      <c r="AE45" s="7" t="s">
        <v>524</v>
      </c>
      <c r="AF45" s="26">
        <v>1</v>
      </c>
      <c r="AG45" s="32">
        <v>0.02</v>
      </c>
      <c r="AH45" s="32">
        <v>0.18</v>
      </c>
      <c r="AI45" s="26">
        <v>73.900000000000006</v>
      </c>
      <c r="AJ45" s="26">
        <v>6.4</v>
      </c>
      <c r="AK45" s="26">
        <v>0.2</v>
      </c>
      <c r="AL45" s="32">
        <v>0.28000000000000003</v>
      </c>
      <c r="AM45" s="7">
        <v>139</v>
      </c>
      <c r="AN45" s="32">
        <v>0.46</v>
      </c>
      <c r="AO45" s="8">
        <v>0.03</v>
      </c>
      <c r="AP45" s="26">
        <v>1.6</v>
      </c>
      <c r="AQ45" s="26">
        <v>58.2</v>
      </c>
      <c r="AR45" s="26">
        <v>7.1</v>
      </c>
      <c r="AS45" s="8">
        <v>0.109</v>
      </c>
      <c r="AT45" s="26">
        <v>5.7</v>
      </c>
      <c r="AU45" s="26">
        <v>16.899999999999999</v>
      </c>
      <c r="AV45" s="26">
        <v>21</v>
      </c>
      <c r="AW45" s="8" t="s">
        <v>527</v>
      </c>
      <c r="AX45" s="8">
        <v>4.0000000000000001E-3</v>
      </c>
      <c r="AY45" s="32">
        <v>0.02</v>
      </c>
      <c r="AZ45" s="26">
        <v>2.6</v>
      </c>
      <c r="BA45" s="26" t="s">
        <v>528</v>
      </c>
      <c r="BB45" s="26">
        <v>9.6</v>
      </c>
      <c r="BC45" s="32">
        <v>0.56999999999999995</v>
      </c>
      <c r="BD45" s="26">
        <v>17.100000000000001</v>
      </c>
      <c r="BE45" s="8" t="s">
        <v>529</v>
      </c>
      <c r="BF45" s="26">
        <v>1.1000000000000001</v>
      </c>
      <c r="BG45" s="32" t="s">
        <v>565</v>
      </c>
      <c r="BH45" s="8">
        <v>34.6</v>
      </c>
      <c r="BI45" s="32">
        <v>0.12</v>
      </c>
      <c r="BJ45" s="32">
        <v>0.16</v>
      </c>
      <c r="BK45" s="26">
        <v>0.3</v>
      </c>
      <c r="BL45" s="26">
        <v>2.4</v>
      </c>
      <c r="BM45" s="7">
        <v>23</v>
      </c>
      <c r="BN45" s="26">
        <v>0.2</v>
      </c>
      <c r="BO45" s="26">
        <v>24</v>
      </c>
      <c r="BP45" s="26">
        <v>1.6</v>
      </c>
      <c r="BQ45" s="26">
        <v>24.1</v>
      </c>
      <c r="BR45" s="26">
        <v>3.5</v>
      </c>
    </row>
    <row r="46" spans="1:70">
      <c r="A46" s="4" t="s">
        <v>478</v>
      </c>
      <c r="B46" s="7">
        <v>691087</v>
      </c>
      <c r="C46" s="7">
        <v>6580019</v>
      </c>
      <c r="D46" s="26">
        <v>0.1</v>
      </c>
      <c r="E46" s="26">
        <v>0.35</v>
      </c>
      <c r="F46" s="152" t="s">
        <v>290</v>
      </c>
      <c r="G46" s="4" t="s">
        <v>287</v>
      </c>
      <c r="H46" s="8">
        <v>4.5999999999999999E-2</v>
      </c>
      <c r="I46" s="32">
        <v>0.54</v>
      </c>
      <c r="J46" s="26">
        <v>1.1000000000000001</v>
      </c>
      <c r="K46" s="26">
        <v>3.4</v>
      </c>
      <c r="L46" s="7">
        <v>5</v>
      </c>
      <c r="M46" s="26">
        <v>39.799999999999997</v>
      </c>
      <c r="N46" s="26">
        <v>0.3</v>
      </c>
      <c r="O46" s="32">
        <v>0.09</v>
      </c>
      <c r="P46" s="32">
        <v>0.27</v>
      </c>
      <c r="Q46" s="32">
        <v>0.06</v>
      </c>
      <c r="R46" s="26">
        <v>113</v>
      </c>
      <c r="S46" s="26">
        <v>3.5</v>
      </c>
      <c r="T46" s="7">
        <v>12</v>
      </c>
      <c r="U46" s="32">
        <v>0.46</v>
      </c>
      <c r="V46" s="26">
        <v>4.2</v>
      </c>
      <c r="W46" s="26">
        <v>4.0999999999999996</v>
      </c>
      <c r="X46" s="26">
        <v>1.8</v>
      </c>
      <c r="Y46" s="26">
        <v>0.4</v>
      </c>
      <c r="Z46" s="32">
        <v>1.29</v>
      </c>
      <c r="AA46" s="32">
        <v>2.78</v>
      </c>
      <c r="AB46" s="26">
        <v>6.3</v>
      </c>
      <c r="AC46" s="26" t="s">
        <v>528</v>
      </c>
      <c r="AD46" s="26">
        <v>0.2</v>
      </c>
      <c r="AE46" s="7" t="s">
        <v>524</v>
      </c>
      <c r="AF46" s="26">
        <v>0.7</v>
      </c>
      <c r="AG46" s="32">
        <v>0.02</v>
      </c>
      <c r="AH46" s="32">
        <v>0.15</v>
      </c>
      <c r="AI46" s="26">
        <v>57.9</v>
      </c>
      <c r="AJ46" s="26">
        <v>7.5</v>
      </c>
      <c r="AK46" s="26">
        <v>0.2</v>
      </c>
      <c r="AL46" s="32">
        <v>0.24</v>
      </c>
      <c r="AM46" s="7">
        <v>130</v>
      </c>
      <c r="AN46" s="32">
        <v>0.66</v>
      </c>
      <c r="AO46" s="8">
        <v>2.1999999999999999E-2</v>
      </c>
      <c r="AP46" s="26">
        <v>2.8</v>
      </c>
      <c r="AQ46" s="26">
        <v>43.3</v>
      </c>
      <c r="AR46" s="26">
        <v>5.6</v>
      </c>
      <c r="AS46" s="8">
        <v>8.5999999999999993E-2</v>
      </c>
      <c r="AT46" s="26">
        <v>6.2</v>
      </c>
      <c r="AU46" s="26">
        <v>12.3</v>
      </c>
      <c r="AV46" s="26">
        <v>18.100000000000001</v>
      </c>
      <c r="AW46" s="8" t="s">
        <v>527</v>
      </c>
      <c r="AX46" s="8">
        <v>5.0000000000000001E-3</v>
      </c>
      <c r="AY46" s="32" t="s">
        <v>565</v>
      </c>
      <c r="AZ46" s="26">
        <v>2.2000000000000002</v>
      </c>
      <c r="BA46" s="26" t="s">
        <v>528</v>
      </c>
      <c r="BB46" s="26">
        <v>7.3</v>
      </c>
      <c r="BC46" s="32">
        <v>0.53</v>
      </c>
      <c r="BD46" s="26">
        <v>14</v>
      </c>
      <c r="BE46" s="8" t="s">
        <v>529</v>
      </c>
      <c r="BF46" s="26">
        <v>0.8</v>
      </c>
      <c r="BG46" s="32">
        <v>0.02</v>
      </c>
      <c r="BH46" s="8">
        <v>31.2</v>
      </c>
      <c r="BI46" s="32">
        <v>0.11</v>
      </c>
      <c r="BJ46" s="32">
        <v>0.14000000000000001</v>
      </c>
      <c r="BK46" s="26">
        <v>0.2</v>
      </c>
      <c r="BL46" s="26">
        <v>1.9</v>
      </c>
      <c r="BM46" s="7">
        <v>20</v>
      </c>
      <c r="BN46" s="26">
        <v>0.2</v>
      </c>
      <c r="BO46" s="26">
        <v>17.5</v>
      </c>
      <c r="BP46" s="26">
        <v>1.1000000000000001</v>
      </c>
      <c r="BQ46" s="26">
        <v>22.5</v>
      </c>
      <c r="BR46" s="26">
        <v>9.1999999999999993</v>
      </c>
    </row>
    <row r="47" spans="1:70">
      <c r="A47" s="4" t="s">
        <v>479</v>
      </c>
      <c r="B47" s="7">
        <v>688651</v>
      </c>
      <c r="C47" s="7">
        <v>6594117</v>
      </c>
      <c r="D47" s="26">
        <v>0.1</v>
      </c>
      <c r="E47" s="26">
        <v>0.4</v>
      </c>
      <c r="F47" s="152" t="s">
        <v>106</v>
      </c>
      <c r="G47" s="4" t="s">
        <v>204</v>
      </c>
      <c r="H47" s="8">
        <v>2.7E-2</v>
      </c>
      <c r="I47" s="32">
        <v>0.47</v>
      </c>
      <c r="J47" s="26">
        <v>0.8</v>
      </c>
      <c r="K47" s="26">
        <v>1.7</v>
      </c>
      <c r="L47" s="7">
        <v>4</v>
      </c>
      <c r="M47" s="26">
        <v>50.4</v>
      </c>
      <c r="N47" s="26">
        <v>0.2</v>
      </c>
      <c r="O47" s="32">
        <v>7.0000000000000007E-2</v>
      </c>
      <c r="P47" s="32">
        <v>0.28999999999999998</v>
      </c>
      <c r="Q47" s="32">
        <v>0.04</v>
      </c>
      <c r="R47" s="26">
        <v>128</v>
      </c>
      <c r="S47" s="26">
        <v>4.0999999999999996</v>
      </c>
      <c r="T47" s="7">
        <v>14</v>
      </c>
      <c r="U47" s="32">
        <v>0.45</v>
      </c>
      <c r="V47" s="26">
        <v>7.1</v>
      </c>
      <c r="W47" s="26">
        <v>4</v>
      </c>
      <c r="X47" s="26">
        <v>1.8</v>
      </c>
      <c r="Y47" s="26">
        <v>0.4</v>
      </c>
      <c r="Z47" s="32">
        <v>1.31</v>
      </c>
      <c r="AA47" s="32">
        <v>2.66</v>
      </c>
      <c r="AB47" s="26">
        <v>6.4</v>
      </c>
      <c r="AC47" s="26" t="s">
        <v>528</v>
      </c>
      <c r="AD47" s="26" t="s">
        <v>528</v>
      </c>
      <c r="AE47" s="7" t="s">
        <v>524</v>
      </c>
      <c r="AF47" s="26">
        <v>0.7</v>
      </c>
      <c r="AG47" s="32">
        <v>0.02</v>
      </c>
      <c r="AH47" s="32">
        <v>0.23</v>
      </c>
      <c r="AI47" s="26">
        <v>62.4</v>
      </c>
      <c r="AJ47" s="26">
        <v>7.9</v>
      </c>
      <c r="AK47" s="26">
        <v>0.2</v>
      </c>
      <c r="AL47" s="32">
        <v>0.31</v>
      </c>
      <c r="AM47" s="7">
        <v>198</v>
      </c>
      <c r="AN47" s="32">
        <v>0.49</v>
      </c>
      <c r="AO47" s="8">
        <v>3.6999999999999998E-2</v>
      </c>
      <c r="AP47" s="26">
        <v>1.2</v>
      </c>
      <c r="AQ47" s="26">
        <v>46</v>
      </c>
      <c r="AR47" s="26">
        <v>8.1999999999999993</v>
      </c>
      <c r="AS47" s="8">
        <v>6.8000000000000005E-2</v>
      </c>
      <c r="AT47" s="26">
        <v>5.8</v>
      </c>
      <c r="AU47" s="26">
        <v>13.6</v>
      </c>
      <c r="AV47" s="26">
        <v>26.3</v>
      </c>
      <c r="AW47" s="8" t="s">
        <v>527</v>
      </c>
      <c r="AX47" s="8">
        <v>2E-3</v>
      </c>
      <c r="AY47" s="32" t="s">
        <v>565</v>
      </c>
      <c r="AZ47" s="26">
        <v>2.7</v>
      </c>
      <c r="BA47" s="26" t="s">
        <v>528</v>
      </c>
      <c r="BB47" s="26">
        <v>7.1</v>
      </c>
      <c r="BC47" s="32">
        <v>0.68</v>
      </c>
      <c r="BD47" s="26">
        <v>16.3</v>
      </c>
      <c r="BE47" s="8" t="s">
        <v>529</v>
      </c>
      <c r="BF47" s="26">
        <v>0.8</v>
      </c>
      <c r="BG47" s="32" t="s">
        <v>565</v>
      </c>
      <c r="BH47" s="8">
        <v>30.4</v>
      </c>
      <c r="BI47" s="32">
        <v>0.12</v>
      </c>
      <c r="BJ47" s="32">
        <v>0.2</v>
      </c>
      <c r="BK47" s="26">
        <v>0.2</v>
      </c>
      <c r="BL47" s="26">
        <v>2.5</v>
      </c>
      <c r="BM47" s="7">
        <v>19</v>
      </c>
      <c r="BN47" s="26">
        <v>0.2</v>
      </c>
      <c r="BO47" s="26">
        <v>17.899999999999999</v>
      </c>
      <c r="BP47" s="26">
        <v>1.3</v>
      </c>
      <c r="BQ47" s="26">
        <v>29.3</v>
      </c>
      <c r="BR47" s="26">
        <v>4.9000000000000004</v>
      </c>
    </row>
    <row r="48" spans="1:70">
      <c r="A48" s="4" t="s">
        <v>480</v>
      </c>
      <c r="B48" s="7">
        <v>684522</v>
      </c>
      <c r="C48" s="7">
        <v>6593179</v>
      </c>
      <c r="D48" s="26">
        <v>0.1</v>
      </c>
      <c r="E48" s="26">
        <v>0.4</v>
      </c>
      <c r="F48" s="152" t="s">
        <v>106</v>
      </c>
      <c r="G48" s="4" t="s">
        <v>204</v>
      </c>
      <c r="H48" s="8">
        <v>4.2000000000000003E-2</v>
      </c>
      <c r="I48" s="32">
        <v>0.66</v>
      </c>
      <c r="J48" s="26">
        <v>0.2</v>
      </c>
      <c r="K48" s="26" t="s">
        <v>516</v>
      </c>
      <c r="L48" s="7">
        <v>5</v>
      </c>
      <c r="M48" s="26">
        <v>78.900000000000006</v>
      </c>
      <c r="N48" s="26">
        <v>0.3</v>
      </c>
      <c r="O48" s="32">
        <v>0.15</v>
      </c>
      <c r="P48" s="32">
        <v>0.32</v>
      </c>
      <c r="Q48" s="32">
        <v>0.04</v>
      </c>
      <c r="R48" s="26">
        <v>203</v>
      </c>
      <c r="S48" s="26">
        <v>4.2</v>
      </c>
      <c r="T48" s="7">
        <v>12</v>
      </c>
      <c r="U48" s="32">
        <v>0.74</v>
      </c>
      <c r="V48" s="26">
        <v>7.8</v>
      </c>
      <c r="W48" s="26">
        <v>7.4</v>
      </c>
      <c r="X48" s="26">
        <v>3.2</v>
      </c>
      <c r="Y48" s="26">
        <v>0.6</v>
      </c>
      <c r="Z48" s="32">
        <v>1.83</v>
      </c>
      <c r="AA48" s="32">
        <v>3.49</v>
      </c>
      <c r="AB48" s="26">
        <v>11.3</v>
      </c>
      <c r="AC48" s="26" t="s">
        <v>528</v>
      </c>
      <c r="AD48" s="26">
        <v>0.1</v>
      </c>
      <c r="AE48" s="7" t="s">
        <v>524</v>
      </c>
      <c r="AF48" s="26">
        <v>1.3</v>
      </c>
      <c r="AG48" s="32">
        <v>0.02</v>
      </c>
      <c r="AH48" s="32">
        <v>0.35</v>
      </c>
      <c r="AI48" s="26">
        <v>102</v>
      </c>
      <c r="AJ48" s="26">
        <v>11.9</v>
      </c>
      <c r="AK48" s="26">
        <v>0.3</v>
      </c>
      <c r="AL48" s="32">
        <v>0.34</v>
      </c>
      <c r="AM48" s="7">
        <v>216</v>
      </c>
      <c r="AN48" s="32">
        <v>1.84</v>
      </c>
      <c r="AO48" s="8">
        <v>3.3000000000000002E-2</v>
      </c>
      <c r="AP48" s="26">
        <v>2.2000000000000002</v>
      </c>
      <c r="AQ48" s="26">
        <v>76</v>
      </c>
      <c r="AR48" s="26">
        <v>5.8</v>
      </c>
      <c r="AS48" s="8">
        <v>0.104</v>
      </c>
      <c r="AT48" s="26">
        <v>7</v>
      </c>
      <c r="AU48" s="26">
        <v>22.3</v>
      </c>
      <c r="AV48" s="26">
        <v>48</v>
      </c>
      <c r="AW48" s="8" t="s">
        <v>527</v>
      </c>
      <c r="AX48" s="8">
        <v>3.0000000000000001E-3</v>
      </c>
      <c r="AY48" s="32" t="s">
        <v>565</v>
      </c>
      <c r="AZ48" s="26">
        <v>4.2</v>
      </c>
      <c r="BA48" s="26" t="s">
        <v>528</v>
      </c>
      <c r="BB48" s="26">
        <v>13.3</v>
      </c>
      <c r="BC48" s="32">
        <v>0.72</v>
      </c>
      <c r="BD48" s="26">
        <v>14.3</v>
      </c>
      <c r="BE48" s="8" t="s">
        <v>529</v>
      </c>
      <c r="BF48" s="26">
        <v>1.4</v>
      </c>
      <c r="BG48" s="32" t="s">
        <v>565</v>
      </c>
      <c r="BH48" s="8">
        <v>47.6</v>
      </c>
      <c r="BI48" s="32">
        <v>0.15</v>
      </c>
      <c r="BJ48" s="32">
        <v>0.35</v>
      </c>
      <c r="BK48" s="26">
        <v>0.4</v>
      </c>
      <c r="BL48" s="26">
        <v>3</v>
      </c>
      <c r="BM48" s="7">
        <v>23</v>
      </c>
      <c r="BN48" s="26">
        <v>0.2</v>
      </c>
      <c r="BO48" s="26">
        <v>32.9</v>
      </c>
      <c r="BP48" s="26">
        <v>2.2000000000000002</v>
      </c>
      <c r="BQ48" s="26">
        <v>39.6</v>
      </c>
      <c r="BR48" s="26">
        <v>8</v>
      </c>
    </row>
    <row r="49" spans="1:70">
      <c r="A49" s="4" t="s">
        <v>481</v>
      </c>
      <c r="B49" s="7">
        <v>681447</v>
      </c>
      <c r="C49" s="7">
        <v>6595843</v>
      </c>
      <c r="D49" s="26">
        <v>0.1</v>
      </c>
      <c r="E49" s="26">
        <v>0.4</v>
      </c>
      <c r="F49" s="152" t="s">
        <v>290</v>
      </c>
      <c r="G49" s="4" t="s">
        <v>204</v>
      </c>
      <c r="H49" s="8">
        <v>0.03</v>
      </c>
      <c r="I49" s="32">
        <v>0.42</v>
      </c>
      <c r="J49" s="26">
        <v>0.7</v>
      </c>
      <c r="K49" s="26" t="s">
        <v>516</v>
      </c>
      <c r="L49" s="7">
        <v>4</v>
      </c>
      <c r="M49" s="26">
        <v>40</v>
      </c>
      <c r="N49" s="26">
        <v>0.2</v>
      </c>
      <c r="O49" s="32">
        <v>0.06</v>
      </c>
      <c r="P49" s="32">
        <v>0.27</v>
      </c>
      <c r="Q49" s="32">
        <v>0.05</v>
      </c>
      <c r="R49" s="26">
        <v>143</v>
      </c>
      <c r="S49" s="26">
        <v>3.4</v>
      </c>
      <c r="T49" s="7">
        <v>17</v>
      </c>
      <c r="U49" s="32">
        <v>0.27</v>
      </c>
      <c r="V49" s="26">
        <v>7.2</v>
      </c>
      <c r="W49" s="26">
        <v>4.3</v>
      </c>
      <c r="X49" s="26">
        <v>1.7</v>
      </c>
      <c r="Y49" s="26">
        <v>0.4</v>
      </c>
      <c r="Z49" s="32">
        <v>1.21</v>
      </c>
      <c r="AA49" s="32">
        <v>2.02</v>
      </c>
      <c r="AB49" s="26">
        <v>7</v>
      </c>
      <c r="AC49" s="26" t="s">
        <v>528</v>
      </c>
      <c r="AD49" s="26" t="s">
        <v>528</v>
      </c>
      <c r="AE49" s="7" t="s">
        <v>524</v>
      </c>
      <c r="AF49" s="26">
        <v>0.7</v>
      </c>
      <c r="AG49" s="32" t="s">
        <v>565</v>
      </c>
      <c r="AH49" s="32">
        <v>0.13</v>
      </c>
      <c r="AI49" s="26">
        <v>75.900000000000006</v>
      </c>
      <c r="AJ49" s="26">
        <v>4.9000000000000004</v>
      </c>
      <c r="AK49" s="26">
        <v>0.2</v>
      </c>
      <c r="AL49" s="32">
        <v>0.22</v>
      </c>
      <c r="AM49" s="7">
        <v>140</v>
      </c>
      <c r="AN49" s="32">
        <v>0.45</v>
      </c>
      <c r="AO49" s="8">
        <v>0.03</v>
      </c>
      <c r="AP49" s="26">
        <v>0.9</v>
      </c>
      <c r="AQ49" s="26">
        <v>51.8</v>
      </c>
      <c r="AR49" s="26">
        <v>6.7</v>
      </c>
      <c r="AS49" s="8">
        <v>7.9000000000000001E-2</v>
      </c>
      <c r="AT49" s="26">
        <v>6.5</v>
      </c>
      <c r="AU49" s="26">
        <v>15.6</v>
      </c>
      <c r="AV49" s="26">
        <v>13.3</v>
      </c>
      <c r="AW49" s="8" t="s">
        <v>527</v>
      </c>
      <c r="AX49" s="8">
        <v>2E-3</v>
      </c>
      <c r="AY49" s="32" t="s">
        <v>565</v>
      </c>
      <c r="AZ49" s="26">
        <v>2.2000000000000002</v>
      </c>
      <c r="BA49" s="26" t="s">
        <v>528</v>
      </c>
      <c r="BB49" s="26">
        <v>8.1999999999999993</v>
      </c>
      <c r="BC49" s="32">
        <v>0.52</v>
      </c>
      <c r="BD49" s="26">
        <v>13.1</v>
      </c>
      <c r="BE49" s="8" t="s">
        <v>529</v>
      </c>
      <c r="BF49" s="26">
        <v>0.9</v>
      </c>
      <c r="BG49" s="32" t="s">
        <v>565</v>
      </c>
      <c r="BH49" s="8">
        <v>41.3</v>
      </c>
      <c r="BI49" s="32">
        <v>0.09</v>
      </c>
      <c r="BJ49" s="32">
        <v>0.11</v>
      </c>
      <c r="BK49" s="26">
        <v>0.2</v>
      </c>
      <c r="BL49" s="26">
        <v>3.1</v>
      </c>
      <c r="BM49" s="7">
        <v>20</v>
      </c>
      <c r="BN49" s="26">
        <v>0.1</v>
      </c>
      <c r="BO49" s="26">
        <v>17.600000000000001</v>
      </c>
      <c r="BP49" s="26">
        <v>1.2</v>
      </c>
      <c r="BQ49" s="26">
        <v>17.899999999999999</v>
      </c>
      <c r="BR49" s="26">
        <v>3.9</v>
      </c>
    </row>
    <row r="50" spans="1:70">
      <c r="A50" s="4" t="s">
        <v>482</v>
      </c>
      <c r="B50" s="7">
        <v>679470</v>
      </c>
      <c r="C50" s="7">
        <v>6592681</v>
      </c>
      <c r="D50" s="26">
        <v>0.05</v>
      </c>
      <c r="E50" s="26">
        <v>0.3</v>
      </c>
      <c r="F50" s="152" t="s">
        <v>106</v>
      </c>
      <c r="G50" s="4" t="s">
        <v>204</v>
      </c>
      <c r="H50" s="8">
        <v>2.9000000000000001E-2</v>
      </c>
      <c r="I50" s="32">
        <v>0.37</v>
      </c>
      <c r="J50" s="26" t="s">
        <v>528</v>
      </c>
      <c r="K50" s="26">
        <v>0.9</v>
      </c>
      <c r="L50" s="7">
        <v>4</v>
      </c>
      <c r="M50" s="26">
        <v>31.1</v>
      </c>
      <c r="N50" s="26">
        <v>0.2</v>
      </c>
      <c r="O50" s="32">
        <v>0.06</v>
      </c>
      <c r="P50" s="32">
        <v>0.33</v>
      </c>
      <c r="Q50" s="32">
        <v>0.03</v>
      </c>
      <c r="R50" s="26">
        <v>148</v>
      </c>
      <c r="S50" s="26">
        <v>2.6</v>
      </c>
      <c r="T50" s="7">
        <v>11</v>
      </c>
      <c r="U50" s="32">
        <v>0.27</v>
      </c>
      <c r="V50" s="26">
        <v>4.2</v>
      </c>
      <c r="W50" s="26">
        <v>5.6</v>
      </c>
      <c r="X50" s="26">
        <v>2.5</v>
      </c>
      <c r="Y50" s="26">
        <v>0.5</v>
      </c>
      <c r="Z50" s="32">
        <v>1.1499999999999999</v>
      </c>
      <c r="AA50" s="32">
        <v>1.98</v>
      </c>
      <c r="AB50" s="26">
        <v>8.8000000000000007</v>
      </c>
      <c r="AC50" s="26" t="s">
        <v>528</v>
      </c>
      <c r="AD50" s="26" t="s">
        <v>528</v>
      </c>
      <c r="AE50" s="7" t="s">
        <v>524</v>
      </c>
      <c r="AF50" s="26">
        <v>1</v>
      </c>
      <c r="AG50" s="32" t="s">
        <v>565</v>
      </c>
      <c r="AH50" s="32">
        <v>0.13</v>
      </c>
      <c r="AI50" s="26">
        <v>75.099999999999994</v>
      </c>
      <c r="AJ50" s="26">
        <v>5.5</v>
      </c>
      <c r="AK50" s="26">
        <v>0.2</v>
      </c>
      <c r="AL50" s="32">
        <v>0.21</v>
      </c>
      <c r="AM50" s="7">
        <v>119</v>
      </c>
      <c r="AN50" s="32">
        <v>0.63</v>
      </c>
      <c r="AO50" s="8">
        <v>2.8000000000000001E-2</v>
      </c>
      <c r="AP50" s="26">
        <v>1.3</v>
      </c>
      <c r="AQ50" s="26">
        <v>55.3</v>
      </c>
      <c r="AR50" s="26">
        <v>4.5</v>
      </c>
      <c r="AS50" s="8">
        <v>9.1999999999999998E-2</v>
      </c>
      <c r="AT50" s="26">
        <v>6.1</v>
      </c>
      <c r="AU50" s="26">
        <v>16</v>
      </c>
      <c r="AV50" s="26">
        <v>14.6</v>
      </c>
      <c r="AW50" s="8" t="s">
        <v>527</v>
      </c>
      <c r="AX50" s="8">
        <v>2E-3</v>
      </c>
      <c r="AY50" s="32" t="s">
        <v>565</v>
      </c>
      <c r="AZ50" s="26">
        <v>2.4</v>
      </c>
      <c r="BA50" s="26" t="s">
        <v>528</v>
      </c>
      <c r="BB50" s="26">
        <v>9.6</v>
      </c>
      <c r="BC50" s="32">
        <v>0.56999999999999995</v>
      </c>
      <c r="BD50" s="26">
        <v>14.6</v>
      </c>
      <c r="BE50" s="8" t="s">
        <v>529</v>
      </c>
      <c r="BF50" s="26">
        <v>1.1000000000000001</v>
      </c>
      <c r="BG50" s="32" t="s">
        <v>565</v>
      </c>
      <c r="BH50" s="8">
        <v>36.9</v>
      </c>
      <c r="BI50" s="32">
        <v>0.09</v>
      </c>
      <c r="BJ50" s="32">
        <v>0.11</v>
      </c>
      <c r="BK50" s="26">
        <v>0.3</v>
      </c>
      <c r="BL50" s="26">
        <v>3</v>
      </c>
      <c r="BM50" s="7">
        <v>19</v>
      </c>
      <c r="BN50" s="26">
        <v>0.1</v>
      </c>
      <c r="BO50" s="26">
        <v>24.1</v>
      </c>
      <c r="BP50" s="26">
        <v>1.6</v>
      </c>
      <c r="BQ50" s="26">
        <v>19.3</v>
      </c>
      <c r="BR50" s="26">
        <v>3.2</v>
      </c>
    </row>
    <row r="51" spans="1:70">
      <c r="A51" s="4" t="s">
        <v>483</v>
      </c>
      <c r="B51" s="7">
        <v>681104</v>
      </c>
      <c r="C51" s="7">
        <v>6586940</v>
      </c>
      <c r="D51" s="26">
        <v>0.3</v>
      </c>
      <c r="E51" s="26">
        <v>0.5</v>
      </c>
      <c r="F51" s="152" t="s">
        <v>290</v>
      </c>
      <c r="G51" s="4" t="s">
        <v>291</v>
      </c>
      <c r="H51" s="8">
        <v>0.09</v>
      </c>
      <c r="I51" s="32">
        <v>1.04</v>
      </c>
      <c r="J51" s="26">
        <v>0.7</v>
      </c>
      <c r="K51" s="26" t="s">
        <v>516</v>
      </c>
      <c r="L51" s="7">
        <v>6</v>
      </c>
      <c r="M51" s="26">
        <v>108</v>
      </c>
      <c r="N51" s="26">
        <v>0.4</v>
      </c>
      <c r="O51" s="32">
        <v>0.14000000000000001</v>
      </c>
      <c r="P51" s="32">
        <v>0.32</v>
      </c>
      <c r="Q51" s="32">
        <v>0.03</v>
      </c>
      <c r="R51" s="26">
        <v>229</v>
      </c>
      <c r="S51" s="26">
        <v>5.2</v>
      </c>
      <c r="T51" s="7">
        <v>13</v>
      </c>
      <c r="U51" s="32">
        <v>1.43</v>
      </c>
      <c r="V51" s="26">
        <v>9.5</v>
      </c>
      <c r="W51" s="26">
        <v>10</v>
      </c>
      <c r="X51" s="26">
        <v>4.0999999999999996</v>
      </c>
      <c r="Y51" s="26">
        <v>0.6</v>
      </c>
      <c r="Z51" s="32">
        <v>2.63</v>
      </c>
      <c r="AA51" s="32">
        <v>6.19</v>
      </c>
      <c r="AB51" s="26">
        <v>14.3</v>
      </c>
      <c r="AC51" s="26" t="s">
        <v>528</v>
      </c>
      <c r="AD51" s="26">
        <v>0.3</v>
      </c>
      <c r="AE51" s="7" t="s">
        <v>524</v>
      </c>
      <c r="AF51" s="26">
        <v>1.7</v>
      </c>
      <c r="AG51" s="32">
        <v>0.05</v>
      </c>
      <c r="AH51" s="32">
        <v>0.56000000000000005</v>
      </c>
      <c r="AI51" s="26">
        <v>114</v>
      </c>
      <c r="AJ51" s="26">
        <v>24.9</v>
      </c>
      <c r="AK51" s="26">
        <v>0.3</v>
      </c>
      <c r="AL51" s="32">
        <v>0.5</v>
      </c>
      <c r="AM51" s="7">
        <v>236</v>
      </c>
      <c r="AN51" s="32">
        <v>2.1</v>
      </c>
      <c r="AO51" s="8">
        <v>3.5000000000000003E-2</v>
      </c>
      <c r="AP51" s="26">
        <v>5.4</v>
      </c>
      <c r="AQ51" s="26">
        <v>89.6</v>
      </c>
      <c r="AR51" s="26">
        <v>6.4</v>
      </c>
      <c r="AS51" s="8">
        <v>0.13700000000000001</v>
      </c>
      <c r="AT51" s="26">
        <v>9</v>
      </c>
      <c r="AU51" s="26">
        <v>25.3</v>
      </c>
      <c r="AV51" s="26">
        <v>76</v>
      </c>
      <c r="AW51" s="8" t="s">
        <v>527</v>
      </c>
      <c r="AX51" s="8">
        <v>8.9999999999999993E-3</v>
      </c>
      <c r="AY51" s="32" t="s">
        <v>565</v>
      </c>
      <c r="AZ51" s="26">
        <v>5.6</v>
      </c>
      <c r="BA51" s="26" t="s">
        <v>528</v>
      </c>
      <c r="BB51" s="26">
        <v>15.6</v>
      </c>
      <c r="BC51" s="32">
        <v>1.61</v>
      </c>
      <c r="BD51" s="26">
        <v>11.2</v>
      </c>
      <c r="BE51" s="8" t="s">
        <v>529</v>
      </c>
      <c r="BF51" s="26">
        <v>1.9</v>
      </c>
      <c r="BG51" s="32" t="s">
        <v>565</v>
      </c>
      <c r="BH51" s="8">
        <v>53.1</v>
      </c>
      <c r="BI51" s="32">
        <v>0.23</v>
      </c>
      <c r="BJ51" s="32">
        <v>0.53</v>
      </c>
      <c r="BK51" s="26">
        <v>0.5</v>
      </c>
      <c r="BL51" s="26">
        <v>3.9</v>
      </c>
      <c r="BM51" s="7">
        <v>31</v>
      </c>
      <c r="BN51" s="26">
        <v>0.2</v>
      </c>
      <c r="BO51" s="26">
        <v>41.7</v>
      </c>
      <c r="BP51" s="26">
        <v>2.4</v>
      </c>
      <c r="BQ51" s="26">
        <v>71.7</v>
      </c>
      <c r="BR51" s="26">
        <v>15.4</v>
      </c>
    </row>
    <row r="52" spans="1:70">
      <c r="A52" s="4" t="s">
        <v>484</v>
      </c>
      <c r="B52" s="7">
        <v>687707</v>
      </c>
      <c r="C52" s="7">
        <v>6589131</v>
      </c>
      <c r="D52" s="26">
        <v>0.05</v>
      </c>
      <c r="E52" s="26">
        <v>0.4</v>
      </c>
      <c r="F52" s="152" t="s">
        <v>106</v>
      </c>
      <c r="G52" s="4" t="s">
        <v>204</v>
      </c>
      <c r="H52" s="8">
        <v>2.5999999999999999E-2</v>
      </c>
      <c r="I52" s="32">
        <v>0.73</v>
      </c>
      <c r="J52" s="26">
        <v>1</v>
      </c>
      <c r="K52" s="26" t="s">
        <v>516</v>
      </c>
      <c r="L52" s="7">
        <v>6</v>
      </c>
      <c r="M52" s="26">
        <v>108</v>
      </c>
      <c r="N52" s="26">
        <v>0.3</v>
      </c>
      <c r="O52" s="32">
        <v>0.13</v>
      </c>
      <c r="P52" s="32">
        <v>0.41</v>
      </c>
      <c r="Q52" s="32">
        <v>0.04</v>
      </c>
      <c r="R52" s="26">
        <v>134</v>
      </c>
      <c r="S52" s="26">
        <v>4.9000000000000004</v>
      </c>
      <c r="T52" s="7">
        <v>23</v>
      </c>
      <c r="U52" s="32">
        <v>0.79</v>
      </c>
      <c r="V52" s="26">
        <v>6.3</v>
      </c>
      <c r="W52" s="26">
        <v>5.2</v>
      </c>
      <c r="X52" s="26">
        <v>2.2000000000000002</v>
      </c>
      <c r="Y52" s="26">
        <v>0.5</v>
      </c>
      <c r="Z52" s="32">
        <v>1.66</v>
      </c>
      <c r="AA52" s="32">
        <v>2.98</v>
      </c>
      <c r="AB52" s="26">
        <v>8.6</v>
      </c>
      <c r="AC52" s="26" t="s">
        <v>528</v>
      </c>
      <c r="AD52" s="26">
        <v>0.1</v>
      </c>
      <c r="AE52" s="7" t="s">
        <v>524</v>
      </c>
      <c r="AF52" s="26">
        <v>0.9</v>
      </c>
      <c r="AG52" s="32" t="s">
        <v>565</v>
      </c>
      <c r="AH52" s="32">
        <v>0.24</v>
      </c>
      <c r="AI52" s="26">
        <v>74</v>
      </c>
      <c r="AJ52" s="26">
        <v>10.5</v>
      </c>
      <c r="AK52" s="26">
        <v>0.2</v>
      </c>
      <c r="AL52" s="32">
        <v>0.46</v>
      </c>
      <c r="AM52" s="7">
        <v>186</v>
      </c>
      <c r="AN52" s="32">
        <v>0.59</v>
      </c>
      <c r="AO52" s="8">
        <v>4.1000000000000002E-2</v>
      </c>
      <c r="AP52" s="26">
        <v>1.1000000000000001</v>
      </c>
      <c r="AQ52" s="26">
        <v>56.2</v>
      </c>
      <c r="AR52" s="26">
        <v>11.2</v>
      </c>
      <c r="AS52" s="8">
        <v>8.7999999999999995E-2</v>
      </c>
      <c r="AT52" s="26">
        <v>6.9</v>
      </c>
      <c r="AU52" s="26">
        <v>16.3</v>
      </c>
      <c r="AV52" s="26">
        <v>28.4</v>
      </c>
      <c r="AW52" s="8" t="s">
        <v>527</v>
      </c>
      <c r="AX52" s="8">
        <v>3.0000000000000001E-3</v>
      </c>
      <c r="AY52" s="32">
        <v>0.03</v>
      </c>
      <c r="AZ52" s="26">
        <v>3.8</v>
      </c>
      <c r="BA52" s="26" t="s">
        <v>528</v>
      </c>
      <c r="BB52" s="26">
        <v>9.3000000000000007</v>
      </c>
      <c r="BC52" s="32">
        <v>0.85</v>
      </c>
      <c r="BD52" s="26">
        <v>23.3</v>
      </c>
      <c r="BE52" s="8" t="s">
        <v>529</v>
      </c>
      <c r="BF52" s="26">
        <v>1.1000000000000001</v>
      </c>
      <c r="BG52" s="32" t="s">
        <v>565</v>
      </c>
      <c r="BH52" s="8">
        <v>38.5</v>
      </c>
      <c r="BI52" s="32">
        <v>0.14000000000000001</v>
      </c>
      <c r="BJ52" s="32">
        <v>0.21</v>
      </c>
      <c r="BK52" s="26">
        <v>0.3</v>
      </c>
      <c r="BL52" s="26">
        <v>2.6</v>
      </c>
      <c r="BM52" s="7">
        <v>26</v>
      </c>
      <c r="BN52" s="26">
        <v>0.2</v>
      </c>
      <c r="BO52" s="26">
        <v>21.7</v>
      </c>
      <c r="BP52" s="26">
        <v>1.5</v>
      </c>
      <c r="BQ52" s="26">
        <v>30.1</v>
      </c>
      <c r="BR52" s="26">
        <v>6.5</v>
      </c>
    </row>
    <row r="53" spans="1:70">
      <c r="A53" s="4" t="s">
        <v>485</v>
      </c>
      <c r="B53" s="7">
        <v>676227</v>
      </c>
      <c r="C53" s="7">
        <v>6587736</v>
      </c>
      <c r="D53" s="26">
        <v>0.2</v>
      </c>
      <c r="E53" s="26">
        <v>0.4</v>
      </c>
      <c r="F53" s="152" t="s">
        <v>290</v>
      </c>
      <c r="G53" s="4" t="s">
        <v>204</v>
      </c>
      <c r="H53" s="8">
        <v>4.7E-2</v>
      </c>
      <c r="I53" s="32">
        <v>1.3</v>
      </c>
      <c r="J53" s="26">
        <v>0.2</v>
      </c>
      <c r="K53" s="26" t="s">
        <v>516</v>
      </c>
      <c r="L53" s="7">
        <v>6</v>
      </c>
      <c r="M53" s="26">
        <v>110</v>
      </c>
      <c r="N53" s="26">
        <v>0.6</v>
      </c>
      <c r="O53" s="32">
        <v>0.1</v>
      </c>
      <c r="P53" s="32">
        <v>0.31</v>
      </c>
      <c r="Q53" s="32">
        <v>0.05</v>
      </c>
      <c r="R53" s="26">
        <v>221</v>
      </c>
      <c r="S53" s="26">
        <v>6.8</v>
      </c>
      <c r="T53" s="7">
        <v>16</v>
      </c>
      <c r="U53" s="32">
        <v>1.26</v>
      </c>
      <c r="V53" s="26">
        <v>12.8</v>
      </c>
      <c r="W53" s="26">
        <v>5.8</v>
      </c>
      <c r="X53" s="26">
        <v>2.2999999999999998</v>
      </c>
      <c r="Y53" s="26">
        <v>0.7</v>
      </c>
      <c r="Z53" s="32">
        <v>2.66</v>
      </c>
      <c r="AA53" s="32">
        <v>6.27</v>
      </c>
      <c r="AB53" s="26">
        <v>10.1</v>
      </c>
      <c r="AC53" s="26" t="s">
        <v>528</v>
      </c>
      <c r="AD53" s="26">
        <v>0.2</v>
      </c>
      <c r="AE53" s="7" t="s">
        <v>524</v>
      </c>
      <c r="AF53" s="26">
        <v>0.9</v>
      </c>
      <c r="AG53" s="32">
        <v>0.05</v>
      </c>
      <c r="AH53" s="32">
        <v>0.61</v>
      </c>
      <c r="AI53" s="26">
        <v>130</v>
      </c>
      <c r="AJ53" s="26">
        <v>25.1</v>
      </c>
      <c r="AK53" s="26">
        <v>0.2</v>
      </c>
      <c r="AL53" s="32">
        <v>0.56999999999999995</v>
      </c>
      <c r="AM53" s="7">
        <v>335</v>
      </c>
      <c r="AN53" s="32">
        <v>0.75</v>
      </c>
      <c r="AO53" s="8">
        <v>3.6999999999999998E-2</v>
      </c>
      <c r="AP53" s="26">
        <v>1.9</v>
      </c>
      <c r="AQ53" s="26">
        <v>92.7</v>
      </c>
      <c r="AR53" s="26">
        <v>8.8000000000000007</v>
      </c>
      <c r="AS53" s="8">
        <v>8.5999999999999993E-2</v>
      </c>
      <c r="AT53" s="26">
        <v>8.6</v>
      </c>
      <c r="AU53" s="26">
        <v>27.8</v>
      </c>
      <c r="AV53" s="26">
        <v>83.5</v>
      </c>
      <c r="AW53" s="8" t="s">
        <v>527</v>
      </c>
      <c r="AX53" s="8">
        <v>6.0000000000000001E-3</v>
      </c>
      <c r="AY53" s="32" t="s">
        <v>565</v>
      </c>
      <c r="AZ53" s="26">
        <v>5</v>
      </c>
      <c r="BA53" s="26" t="s">
        <v>528</v>
      </c>
      <c r="BB53" s="26">
        <v>13</v>
      </c>
      <c r="BC53" s="32">
        <v>1.62</v>
      </c>
      <c r="BD53" s="26">
        <v>16.8</v>
      </c>
      <c r="BE53" s="8" t="s">
        <v>529</v>
      </c>
      <c r="BF53" s="26">
        <v>1.2</v>
      </c>
      <c r="BG53" s="32" t="s">
        <v>565</v>
      </c>
      <c r="BH53" s="8">
        <v>64.599999999999994</v>
      </c>
      <c r="BI53" s="32">
        <v>0.22</v>
      </c>
      <c r="BJ53" s="32">
        <v>0.64</v>
      </c>
      <c r="BK53" s="26">
        <v>0.3</v>
      </c>
      <c r="BL53" s="26">
        <v>5.6</v>
      </c>
      <c r="BM53" s="7">
        <v>30</v>
      </c>
      <c r="BN53" s="26">
        <v>0.2</v>
      </c>
      <c r="BO53" s="26">
        <v>23.7</v>
      </c>
      <c r="BP53" s="26">
        <v>1.6</v>
      </c>
      <c r="BQ53" s="26">
        <v>73.599999999999994</v>
      </c>
      <c r="BR53" s="26">
        <v>18.600000000000001</v>
      </c>
    </row>
    <row r="54" spans="1:70">
      <c r="A54" s="4" t="s">
        <v>486</v>
      </c>
      <c r="B54" s="7">
        <v>678878</v>
      </c>
      <c r="C54" s="7">
        <v>6584035</v>
      </c>
      <c r="D54" s="26">
        <v>0.2</v>
      </c>
      <c r="E54" s="26">
        <v>0.5</v>
      </c>
      <c r="F54" s="152" t="s">
        <v>328</v>
      </c>
      <c r="G54" s="4" t="s">
        <v>204</v>
      </c>
      <c r="H54" s="8">
        <v>4.5999999999999999E-2</v>
      </c>
      <c r="I54" s="32">
        <v>0.94</v>
      </c>
      <c r="J54" s="26">
        <v>0.9</v>
      </c>
      <c r="K54" s="26">
        <v>2</v>
      </c>
      <c r="L54" s="7">
        <v>5</v>
      </c>
      <c r="M54" s="26">
        <v>81.099999999999994</v>
      </c>
      <c r="N54" s="26">
        <v>0.4</v>
      </c>
      <c r="O54" s="32">
        <v>0.09</v>
      </c>
      <c r="P54" s="32">
        <v>0.23</v>
      </c>
      <c r="Q54" s="32">
        <v>0.05</v>
      </c>
      <c r="R54" s="26">
        <v>184</v>
      </c>
      <c r="S54" s="26">
        <v>5.7</v>
      </c>
      <c r="T54" s="7">
        <v>12</v>
      </c>
      <c r="U54" s="32">
        <v>0.88</v>
      </c>
      <c r="V54" s="26">
        <v>10.9</v>
      </c>
      <c r="W54" s="26">
        <v>5.0999999999999996</v>
      </c>
      <c r="X54" s="26">
        <v>2.2999999999999998</v>
      </c>
      <c r="Y54" s="26">
        <v>0.5</v>
      </c>
      <c r="Z54" s="32">
        <v>1.9</v>
      </c>
      <c r="AA54" s="32">
        <v>4.46</v>
      </c>
      <c r="AB54" s="26">
        <v>7.6</v>
      </c>
      <c r="AC54" s="26" t="s">
        <v>528</v>
      </c>
      <c r="AD54" s="26">
        <v>0.3</v>
      </c>
      <c r="AE54" s="7" t="s">
        <v>524</v>
      </c>
      <c r="AF54" s="26">
        <v>0.9</v>
      </c>
      <c r="AG54" s="32">
        <v>0.03</v>
      </c>
      <c r="AH54" s="32">
        <v>0.4</v>
      </c>
      <c r="AI54" s="26">
        <v>88.4</v>
      </c>
      <c r="AJ54" s="26">
        <v>19</v>
      </c>
      <c r="AK54" s="26">
        <v>0.2</v>
      </c>
      <c r="AL54" s="32">
        <v>0.39</v>
      </c>
      <c r="AM54" s="7">
        <v>262</v>
      </c>
      <c r="AN54" s="32">
        <v>0.52</v>
      </c>
      <c r="AO54" s="8">
        <v>3.3000000000000002E-2</v>
      </c>
      <c r="AP54" s="26">
        <v>2.4</v>
      </c>
      <c r="AQ54" s="26">
        <v>61.5</v>
      </c>
      <c r="AR54" s="26">
        <v>7</v>
      </c>
      <c r="AS54" s="8">
        <v>7.3999999999999996E-2</v>
      </c>
      <c r="AT54" s="26">
        <v>8.4</v>
      </c>
      <c r="AU54" s="26">
        <v>18.2</v>
      </c>
      <c r="AV54" s="26">
        <v>56.1</v>
      </c>
      <c r="AW54" s="8" t="s">
        <v>527</v>
      </c>
      <c r="AX54" s="8">
        <v>5.0000000000000001E-3</v>
      </c>
      <c r="AY54" s="32">
        <v>0.02</v>
      </c>
      <c r="AZ54" s="26">
        <v>3.9</v>
      </c>
      <c r="BA54" s="26" t="s">
        <v>528</v>
      </c>
      <c r="BB54" s="26">
        <v>8.6999999999999993</v>
      </c>
      <c r="BC54" s="32">
        <v>1.1499999999999999</v>
      </c>
      <c r="BD54" s="26">
        <v>13.9</v>
      </c>
      <c r="BE54" s="8" t="s">
        <v>529</v>
      </c>
      <c r="BF54" s="26">
        <v>1</v>
      </c>
      <c r="BG54" s="32">
        <v>0.02</v>
      </c>
      <c r="BH54" s="8">
        <v>51</v>
      </c>
      <c r="BI54" s="32">
        <v>0.17</v>
      </c>
      <c r="BJ54" s="32">
        <v>0.44</v>
      </c>
      <c r="BK54" s="26">
        <v>0.3</v>
      </c>
      <c r="BL54" s="26">
        <v>3.6</v>
      </c>
      <c r="BM54" s="7">
        <v>21</v>
      </c>
      <c r="BN54" s="26">
        <v>0.1</v>
      </c>
      <c r="BO54" s="26">
        <v>22.4</v>
      </c>
      <c r="BP54" s="26">
        <v>1.5</v>
      </c>
      <c r="BQ54" s="26">
        <v>54.5</v>
      </c>
      <c r="BR54" s="26">
        <v>18.600000000000001</v>
      </c>
    </row>
    <row r="55" spans="1:70">
      <c r="A55" s="4" t="s">
        <v>487</v>
      </c>
      <c r="B55" s="7">
        <v>682848</v>
      </c>
      <c r="C55" s="7">
        <v>6583814</v>
      </c>
      <c r="D55" s="26">
        <v>0.2</v>
      </c>
      <c r="E55" s="26">
        <v>0.4</v>
      </c>
      <c r="F55" s="152" t="s">
        <v>290</v>
      </c>
      <c r="G55" s="4" t="s">
        <v>204</v>
      </c>
      <c r="H55" s="8">
        <v>4.2999999999999997E-2</v>
      </c>
      <c r="I55" s="32">
        <v>1.3</v>
      </c>
      <c r="J55" s="26">
        <v>0.9</v>
      </c>
      <c r="K55" s="26">
        <v>1.7</v>
      </c>
      <c r="L55" s="7">
        <v>10</v>
      </c>
      <c r="M55" s="26">
        <v>135</v>
      </c>
      <c r="N55" s="26">
        <v>1.1000000000000001</v>
      </c>
      <c r="O55" s="32">
        <v>0.23</v>
      </c>
      <c r="P55" s="32">
        <v>0.18</v>
      </c>
      <c r="Q55" s="32" t="s">
        <v>469</v>
      </c>
      <c r="R55" s="26">
        <v>178</v>
      </c>
      <c r="S55" s="26">
        <v>5.8</v>
      </c>
      <c r="T55" s="7">
        <v>20</v>
      </c>
      <c r="U55" s="32">
        <v>1.45</v>
      </c>
      <c r="V55" s="26">
        <v>11.3</v>
      </c>
      <c r="W55" s="26">
        <v>6</v>
      </c>
      <c r="X55" s="26">
        <v>2.4</v>
      </c>
      <c r="Y55" s="26">
        <v>0.4</v>
      </c>
      <c r="Z55" s="32">
        <v>2.16</v>
      </c>
      <c r="AA55" s="32">
        <v>5.12</v>
      </c>
      <c r="AB55" s="26">
        <v>9.1999999999999993</v>
      </c>
      <c r="AC55" s="26" t="s">
        <v>528</v>
      </c>
      <c r="AD55" s="26">
        <v>0.2</v>
      </c>
      <c r="AE55" s="7" t="s">
        <v>524</v>
      </c>
      <c r="AF55" s="26">
        <v>0.9</v>
      </c>
      <c r="AG55" s="32">
        <v>0.04</v>
      </c>
      <c r="AH55" s="32">
        <v>0.4</v>
      </c>
      <c r="AI55" s="26">
        <v>91</v>
      </c>
      <c r="AJ55" s="26">
        <v>23.1</v>
      </c>
      <c r="AK55" s="26">
        <v>0.2</v>
      </c>
      <c r="AL55" s="32">
        <v>0.54</v>
      </c>
      <c r="AM55" s="7">
        <v>270</v>
      </c>
      <c r="AN55" s="32">
        <v>1.01</v>
      </c>
      <c r="AO55" s="8">
        <v>3.7999999999999999E-2</v>
      </c>
      <c r="AP55" s="26">
        <v>2</v>
      </c>
      <c r="AQ55" s="26">
        <v>65</v>
      </c>
      <c r="AR55" s="26">
        <v>9.9</v>
      </c>
      <c r="AS55" s="8">
        <v>6.3E-2</v>
      </c>
      <c r="AT55" s="26">
        <v>18</v>
      </c>
      <c r="AU55" s="26">
        <v>18.8</v>
      </c>
      <c r="AV55" s="26">
        <v>61.4</v>
      </c>
      <c r="AW55" s="8" t="s">
        <v>527</v>
      </c>
      <c r="AX55" s="8">
        <v>5.0000000000000001E-3</v>
      </c>
      <c r="AY55" s="32">
        <v>0.03</v>
      </c>
      <c r="AZ55" s="26">
        <v>4.7</v>
      </c>
      <c r="BA55" s="26" t="s">
        <v>528</v>
      </c>
      <c r="BB55" s="26">
        <v>10.7</v>
      </c>
      <c r="BC55" s="32">
        <v>9.6300000000000008</v>
      </c>
      <c r="BD55" s="26">
        <v>13.8</v>
      </c>
      <c r="BE55" s="8" t="s">
        <v>529</v>
      </c>
      <c r="BF55" s="26">
        <v>1.2</v>
      </c>
      <c r="BG55" s="32" t="s">
        <v>565</v>
      </c>
      <c r="BH55" s="8">
        <v>53.1</v>
      </c>
      <c r="BI55" s="32">
        <v>0.18</v>
      </c>
      <c r="BJ55" s="32">
        <v>0.46</v>
      </c>
      <c r="BK55" s="26">
        <v>0.3</v>
      </c>
      <c r="BL55" s="26">
        <v>3.3</v>
      </c>
      <c r="BM55" s="7">
        <v>28</v>
      </c>
      <c r="BN55" s="26">
        <v>0.3</v>
      </c>
      <c r="BO55" s="26">
        <v>23.1</v>
      </c>
      <c r="BP55" s="26">
        <v>1.6</v>
      </c>
      <c r="BQ55" s="26">
        <v>48.1</v>
      </c>
      <c r="BR55" s="26">
        <v>15.4</v>
      </c>
    </row>
    <row r="56" spans="1:70">
      <c r="A56" s="4" t="s">
        <v>488</v>
      </c>
      <c r="B56" s="7">
        <v>696270</v>
      </c>
      <c r="C56" s="7">
        <v>6587253</v>
      </c>
      <c r="D56" s="26">
        <v>0.2</v>
      </c>
      <c r="E56" s="26">
        <v>0.4</v>
      </c>
      <c r="F56" s="152" t="s">
        <v>329</v>
      </c>
      <c r="G56" s="4" t="s">
        <v>204</v>
      </c>
      <c r="H56" s="8">
        <v>2.8000000000000001E-2</v>
      </c>
      <c r="I56" s="32">
        <v>0.75</v>
      </c>
      <c r="J56" s="26">
        <v>1.6</v>
      </c>
      <c r="K56" s="26">
        <v>1.3</v>
      </c>
      <c r="L56" s="7">
        <v>6</v>
      </c>
      <c r="M56" s="26">
        <v>54.7</v>
      </c>
      <c r="N56" s="26">
        <v>0.4</v>
      </c>
      <c r="O56" s="32">
        <v>0.15</v>
      </c>
      <c r="P56" s="32">
        <v>0.42</v>
      </c>
      <c r="Q56" s="32">
        <v>0.01</v>
      </c>
      <c r="R56" s="26">
        <v>98.3</v>
      </c>
      <c r="S56" s="26">
        <v>5.5</v>
      </c>
      <c r="T56" s="7">
        <v>24</v>
      </c>
      <c r="U56" s="32">
        <v>1.01</v>
      </c>
      <c r="V56" s="26">
        <v>7.7</v>
      </c>
      <c r="W56" s="26">
        <v>3.7</v>
      </c>
      <c r="X56" s="26">
        <v>1.5</v>
      </c>
      <c r="Y56" s="26">
        <v>0.5</v>
      </c>
      <c r="Z56" s="32">
        <v>1.68</v>
      </c>
      <c r="AA56" s="32">
        <v>3.51</v>
      </c>
      <c r="AB56" s="26">
        <v>5.6</v>
      </c>
      <c r="AC56" s="26" t="s">
        <v>528</v>
      </c>
      <c r="AD56" s="26">
        <v>0.1</v>
      </c>
      <c r="AE56" s="7" t="s">
        <v>524</v>
      </c>
      <c r="AF56" s="26">
        <v>0.6</v>
      </c>
      <c r="AG56" s="32">
        <v>0.02</v>
      </c>
      <c r="AH56" s="32">
        <v>0.23</v>
      </c>
      <c r="AI56" s="26">
        <v>52.4</v>
      </c>
      <c r="AJ56" s="26">
        <v>12.5</v>
      </c>
      <c r="AK56" s="26">
        <v>0.2</v>
      </c>
      <c r="AL56" s="32">
        <v>0.46</v>
      </c>
      <c r="AM56" s="7">
        <v>193</v>
      </c>
      <c r="AN56" s="32">
        <v>0.39</v>
      </c>
      <c r="AO56" s="8">
        <v>3.9E-2</v>
      </c>
      <c r="AP56" s="26">
        <v>0.9</v>
      </c>
      <c r="AQ56" s="26">
        <v>39</v>
      </c>
      <c r="AR56" s="26">
        <v>12.3</v>
      </c>
      <c r="AS56" s="8">
        <v>7.3999999999999996E-2</v>
      </c>
      <c r="AT56" s="26">
        <v>6.1</v>
      </c>
      <c r="AU56" s="26">
        <v>11.2</v>
      </c>
      <c r="AV56" s="26">
        <v>28</v>
      </c>
      <c r="AW56" s="8" t="s">
        <v>527</v>
      </c>
      <c r="AX56" s="8">
        <v>2E-3</v>
      </c>
      <c r="AY56" s="32">
        <v>0.03</v>
      </c>
      <c r="AZ56" s="26">
        <v>3.7</v>
      </c>
      <c r="BA56" s="26" t="s">
        <v>528</v>
      </c>
      <c r="BB56" s="26">
        <v>6.2</v>
      </c>
      <c r="BC56" s="32">
        <v>0.75</v>
      </c>
      <c r="BD56" s="26">
        <v>31.3</v>
      </c>
      <c r="BE56" s="8" t="s">
        <v>529</v>
      </c>
      <c r="BF56" s="26">
        <v>0.7</v>
      </c>
      <c r="BG56" s="32" t="s">
        <v>565</v>
      </c>
      <c r="BH56" s="8">
        <v>23.3</v>
      </c>
      <c r="BI56" s="32">
        <v>0.13</v>
      </c>
      <c r="BJ56" s="32">
        <v>0.2</v>
      </c>
      <c r="BK56" s="26">
        <v>0.2</v>
      </c>
      <c r="BL56" s="26">
        <v>1.8</v>
      </c>
      <c r="BM56" s="7">
        <v>28</v>
      </c>
      <c r="BN56" s="26">
        <v>0.2</v>
      </c>
      <c r="BO56" s="26">
        <v>15.9</v>
      </c>
      <c r="BP56" s="26">
        <v>1.2</v>
      </c>
      <c r="BQ56" s="26">
        <v>30.8</v>
      </c>
      <c r="BR56" s="26">
        <v>8.6999999999999993</v>
      </c>
    </row>
    <row r="57" spans="1:70">
      <c r="A57" s="4" t="s">
        <v>489</v>
      </c>
      <c r="B57" s="7">
        <v>694172</v>
      </c>
      <c r="C57" s="7">
        <v>6585594</v>
      </c>
      <c r="D57" s="26">
        <v>0.4</v>
      </c>
      <c r="E57" s="26">
        <v>0.6</v>
      </c>
      <c r="F57" s="152" t="s">
        <v>924</v>
      </c>
      <c r="G57" s="4" t="s">
        <v>291</v>
      </c>
      <c r="H57" s="8">
        <v>4.8000000000000001E-2</v>
      </c>
      <c r="I57" s="32">
        <v>1.34</v>
      </c>
      <c r="J57" s="26">
        <v>0.4</v>
      </c>
      <c r="K57" s="26" t="s">
        <v>516</v>
      </c>
      <c r="L57" s="7">
        <v>5</v>
      </c>
      <c r="M57" s="26">
        <v>271</v>
      </c>
      <c r="N57" s="26">
        <v>0.6</v>
      </c>
      <c r="O57" s="32">
        <v>0.09</v>
      </c>
      <c r="P57" s="32">
        <v>0.77</v>
      </c>
      <c r="Q57" s="32">
        <v>0.06</v>
      </c>
      <c r="R57" s="26">
        <v>561</v>
      </c>
      <c r="S57" s="26">
        <v>13</v>
      </c>
      <c r="T57" s="7">
        <v>17</v>
      </c>
      <c r="U57" s="32">
        <v>1.05</v>
      </c>
      <c r="V57" s="26">
        <v>40.1</v>
      </c>
      <c r="W57" s="26">
        <v>22.2</v>
      </c>
      <c r="X57" s="26">
        <v>10</v>
      </c>
      <c r="Y57" s="26">
        <v>1.5</v>
      </c>
      <c r="Z57" s="32">
        <v>4.3</v>
      </c>
      <c r="AA57" s="32">
        <v>7.27</v>
      </c>
      <c r="AB57" s="26">
        <v>32.299999999999997</v>
      </c>
      <c r="AC57" s="26" t="s">
        <v>528</v>
      </c>
      <c r="AD57" s="26">
        <v>0.2</v>
      </c>
      <c r="AE57" s="7" t="s">
        <v>524</v>
      </c>
      <c r="AF57" s="26">
        <v>3.9</v>
      </c>
      <c r="AG57" s="32">
        <v>7.0000000000000007E-2</v>
      </c>
      <c r="AH57" s="32">
        <v>0.78</v>
      </c>
      <c r="AI57" s="26">
        <v>283</v>
      </c>
      <c r="AJ57" s="26">
        <v>23.6</v>
      </c>
      <c r="AK57" s="26">
        <v>0.8</v>
      </c>
      <c r="AL57" s="32">
        <v>0.78</v>
      </c>
      <c r="AM57" s="7">
        <v>654</v>
      </c>
      <c r="AN57" s="32">
        <v>2.19</v>
      </c>
      <c r="AO57" s="8">
        <v>5.7000000000000002E-2</v>
      </c>
      <c r="AP57" s="26">
        <v>1.1000000000000001</v>
      </c>
      <c r="AQ57" s="26">
        <v>225</v>
      </c>
      <c r="AR57" s="26">
        <v>11.7</v>
      </c>
      <c r="AS57" s="8">
        <v>0.24099999999999999</v>
      </c>
      <c r="AT57" s="26">
        <v>10</v>
      </c>
      <c r="AU57" s="26">
        <v>61.1</v>
      </c>
      <c r="AV57" s="26">
        <v>91.7</v>
      </c>
      <c r="AW57" s="8" t="s">
        <v>527</v>
      </c>
      <c r="AX57" s="8">
        <v>8.0000000000000002E-3</v>
      </c>
      <c r="AY57" s="32" t="s">
        <v>565</v>
      </c>
      <c r="AZ57" s="26">
        <v>9.1</v>
      </c>
      <c r="BA57" s="26" t="s">
        <v>528</v>
      </c>
      <c r="BB57" s="26">
        <v>37.700000000000003</v>
      </c>
      <c r="BC57" s="32">
        <v>1.32</v>
      </c>
      <c r="BD57" s="26">
        <v>11.4</v>
      </c>
      <c r="BE57" s="8" t="s">
        <v>529</v>
      </c>
      <c r="BF57" s="26">
        <v>4.3</v>
      </c>
      <c r="BG57" s="32">
        <v>0.03</v>
      </c>
      <c r="BH57" s="8">
        <v>70</v>
      </c>
      <c r="BI57" s="32">
        <v>0.19</v>
      </c>
      <c r="BJ57" s="32">
        <v>0.64</v>
      </c>
      <c r="BK57" s="26">
        <v>1.2</v>
      </c>
      <c r="BL57" s="26">
        <v>3.5</v>
      </c>
      <c r="BM57" s="7">
        <v>47</v>
      </c>
      <c r="BN57" s="26" t="s">
        <v>528</v>
      </c>
      <c r="BO57" s="26">
        <v>98.3</v>
      </c>
      <c r="BP57" s="26">
        <v>6.5</v>
      </c>
      <c r="BQ57" s="26">
        <v>125</v>
      </c>
      <c r="BR57" s="26">
        <v>3</v>
      </c>
    </row>
    <row r="58" spans="1:70">
      <c r="A58" s="4" t="s">
        <v>490</v>
      </c>
      <c r="B58" s="7">
        <v>692380</v>
      </c>
      <c r="C58" s="7">
        <v>6588302</v>
      </c>
      <c r="D58" s="26">
        <v>0.2</v>
      </c>
      <c r="E58" s="26">
        <v>0.4</v>
      </c>
      <c r="F58" s="152" t="s">
        <v>328</v>
      </c>
      <c r="G58" s="4" t="s">
        <v>287</v>
      </c>
      <c r="H58" s="8">
        <v>0.08</v>
      </c>
      <c r="I58" s="32">
        <v>1.29</v>
      </c>
      <c r="J58" s="26">
        <v>0.7</v>
      </c>
      <c r="K58" s="26" t="s">
        <v>516</v>
      </c>
      <c r="L58" s="7">
        <v>5</v>
      </c>
      <c r="M58" s="26">
        <v>200</v>
      </c>
      <c r="N58" s="26">
        <v>0.4</v>
      </c>
      <c r="O58" s="32">
        <v>0.06</v>
      </c>
      <c r="P58" s="32">
        <v>0.41</v>
      </c>
      <c r="Q58" s="32">
        <v>0.03</v>
      </c>
      <c r="R58" s="26">
        <v>258</v>
      </c>
      <c r="S58" s="26">
        <v>8.6</v>
      </c>
      <c r="T58" s="7">
        <v>15</v>
      </c>
      <c r="U58" s="32">
        <v>0.93</v>
      </c>
      <c r="V58" s="26">
        <v>14.1</v>
      </c>
      <c r="W58" s="26">
        <v>11</v>
      </c>
      <c r="X58" s="26">
        <v>4.8</v>
      </c>
      <c r="Y58" s="26">
        <v>0.7</v>
      </c>
      <c r="Z58" s="32">
        <v>3.22</v>
      </c>
      <c r="AA58" s="32">
        <v>5.9</v>
      </c>
      <c r="AB58" s="26">
        <v>14.6</v>
      </c>
      <c r="AC58" s="26" t="s">
        <v>528</v>
      </c>
      <c r="AD58" s="26">
        <v>0.4</v>
      </c>
      <c r="AE58" s="7" t="s">
        <v>524</v>
      </c>
      <c r="AF58" s="26">
        <v>1.9</v>
      </c>
      <c r="AG58" s="32">
        <v>0.06</v>
      </c>
      <c r="AH58" s="32">
        <v>0.63</v>
      </c>
      <c r="AI58" s="26">
        <v>114</v>
      </c>
      <c r="AJ58" s="26">
        <v>23.9</v>
      </c>
      <c r="AK58" s="26">
        <v>0.4</v>
      </c>
      <c r="AL58" s="32">
        <v>0.67</v>
      </c>
      <c r="AM58" s="7">
        <v>390</v>
      </c>
      <c r="AN58" s="32">
        <v>2.16</v>
      </c>
      <c r="AO58" s="8">
        <v>5.7000000000000002E-2</v>
      </c>
      <c r="AP58" s="26">
        <v>4.7</v>
      </c>
      <c r="AQ58" s="26">
        <v>91.4</v>
      </c>
      <c r="AR58" s="26">
        <v>8.9</v>
      </c>
      <c r="AS58" s="8">
        <v>0.16200000000000001</v>
      </c>
      <c r="AT58" s="26">
        <v>6.7</v>
      </c>
      <c r="AU58" s="26">
        <v>25.9</v>
      </c>
      <c r="AV58" s="26">
        <v>87.1</v>
      </c>
      <c r="AW58" s="8" t="s">
        <v>527</v>
      </c>
      <c r="AX58" s="8">
        <v>6.0000000000000001E-3</v>
      </c>
      <c r="AY58" s="32" t="s">
        <v>565</v>
      </c>
      <c r="AZ58" s="26">
        <v>6.6</v>
      </c>
      <c r="BA58" s="26" t="s">
        <v>528</v>
      </c>
      <c r="BB58" s="26">
        <v>15.6</v>
      </c>
      <c r="BC58" s="32">
        <v>1.1000000000000001</v>
      </c>
      <c r="BD58" s="26">
        <v>13</v>
      </c>
      <c r="BE58" s="8" t="s">
        <v>529</v>
      </c>
      <c r="BF58" s="26">
        <v>1.9</v>
      </c>
      <c r="BG58" s="32" t="s">
        <v>565</v>
      </c>
      <c r="BH58" s="8">
        <v>45.3</v>
      </c>
      <c r="BI58" s="32">
        <v>0.3</v>
      </c>
      <c r="BJ58" s="32">
        <v>0.64</v>
      </c>
      <c r="BK58" s="26">
        <v>0.6</v>
      </c>
      <c r="BL58" s="26">
        <v>1.9</v>
      </c>
      <c r="BM58" s="7">
        <v>32</v>
      </c>
      <c r="BN58" s="26">
        <v>0.1</v>
      </c>
      <c r="BO58" s="26">
        <v>47.4</v>
      </c>
      <c r="BP58" s="26">
        <v>3.4</v>
      </c>
      <c r="BQ58" s="26">
        <v>91.2</v>
      </c>
      <c r="BR58" s="26">
        <v>22.3</v>
      </c>
    </row>
    <row r="59" spans="1:70">
      <c r="A59" s="4" t="s">
        <v>491</v>
      </c>
      <c r="B59" s="7">
        <v>689478</v>
      </c>
      <c r="C59" s="7">
        <v>6585588</v>
      </c>
      <c r="D59" s="26">
        <v>0.05</v>
      </c>
      <c r="E59" s="26">
        <v>0.4</v>
      </c>
      <c r="F59" s="152" t="s">
        <v>328</v>
      </c>
      <c r="G59" s="4" t="s">
        <v>204</v>
      </c>
      <c r="H59" s="8">
        <v>4.4999999999999998E-2</v>
      </c>
      <c r="I59" s="32">
        <v>0.95</v>
      </c>
      <c r="J59" s="26">
        <v>0.6</v>
      </c>
      <c r="K59" s="26" t="s">
        <v>516</v>
      </c>
      <c r="L59" s="7">
        <v>7</v>
      </c>
      <c r="M59" s="26">
        <v>188</v>
      </c>
      <c r="N59" s="26">
        <v>0.6</v>
      </c>
      <c r="O59" s="32">
        <v>0.18</v>
      </c>
      <c r="P59" s="32">
        <v>0.46</v>
      </c>
      <c r="Q59" s="32">
        <v>0.06</v>
      </c>
      <c r="R59" s="26">
        <v>266</v>
      </c>
      <c r="S59" s="26">
        <v>8.1</v>
      </c>
      <c r="T59" s="7">
        <v>18</v>
      </c>
      <c r="U59" s="32">
        <v>1.1299999999999999</v>
      </c>
      <c r="V59" s="26">
        <v>22</v>
      </c>
      <c r="W59" s="26">
        <v>10.6</v>
      </c>
      <c r="X59" s="26">
        <v>5.0999999999999996</v>
      </c>
      <c r="Y59" s="26">
        <v>0.8</v>
      </c>
      <c r="Z59" s="32">
        <v>2.76</v>
      </c>
      <c r="AA59" s="32">
        <v>4.88</v>
      </c>
      <c r="AB59" s="26">
        <v>15.4</v>
      </c>
      <c r="AC59" s="26" t="s">
        <v>528</v>
      </c>
      <c r="AD59" s="26">
        <v>0.2</v>
      </c>
      <c r="AE59" s="7" t="s">
        <v>524</v>
      </c>
      <c r="AF59" s="26">
        <v>1.9</v>
      </c>
      <c r="AG59" s="32">
        <v>0.03</v>
      </c>
      <c r="AH59" s="32">
        <v>0.52</v>
      </c>
      <c r="AI59" s="26">
        <v>135</v>
      </c>
      <c r="AJ59" s="26">
        <v>18.7</v>
      </c>
      <c r="AK59" s="26">
        <v>0.5</v>
      </c>
      <c r="AL59" s="32">
        <v>0.67</v>
      </c>
      <c r="AM59" s="7">
        <v>358</v>
      </c>
      <c r="AN59" s="32">
        <v>3.46</v>
      </c>
      <c r="AO59" s="8">
        <v>4.2999999999999997E-2</v>
      </c>
      <c r="AP59" s="26">
        <v>1.7</v>
      </c>
      <c r="AQ59" s="26">
        <v>108</v>
      </c>
      <c r="AR59" s="26">
        <v>10.4</v>
      </c>
      <c r="AS59" s="8">
        <v>0.159</v>
      </c>
      <c r="AT59" s="26">
        <v>9.6999999999999993</v>
      </c>
      <c r="AU59" s="26">
        <v>30.7</v>
      </c>
      <c r="AV59" s="26">
        <v>68.7</v>
      </c>
      <c r="AW59" s="8" t="s">
        <v>527</v>
      </c>
      <c r="AX59" s="8">
        <v>3.0000000000000001E-3</v>
      </c>
      <c r="AY59" s="32" t="s">
        <v>565</v>
      </c>
      <c r="AZ59" s="26">
        <v>5.3</v>
      </c>
      <c r="BA59" s="26" t="s">
        <v>528</v>
      </c>
      <c r="BB59" s="26">
        <v>17.7</v>
      </c>
      <c r="BC59" s="32">
        <v>1.18</v>
      </c>
      <c r="BD59" s="26">
        <v>16.2</v>
      </c>
      <c r="BE59" s="8" t="s">
        <v>529</v>
      </c>
      <c r="BF59" s="26">
        <v>2.1</v>
      </c>
      <c r="BG59" s="32">
        <v>0.02</v>
      </c>
      <c r="BH59" s="8">
        <v>67.599999999999994</v>
      </c>
      <c r="BI59" s="32">
        <v>0.23</v>
      </c>
      <c r="BJ59" s="32">
        <v>0.48</v>
      </c>
      <c r="BK59" s="26">
        <v>0.7</v>
      </c>
      <c r="BL59" s="26">
        <v>3.1</v>
      </c>
      <c r="BM59" s="7">
        <v>35</v>
      </c>
      <c r="BN59" s="26">
        <v>0.4</v>
      </c>
      <c r="BO59" s="26">
        <v>47.9</v>
      </c>
      <c r="BP59" s="26">
        <v>3.6</v>
      </c>
      <c r="BQ59" s="26">
        <v>78.5</v>
      </c>
      <c r="BR59" s="26">
        <v>9.5</v>
      </c>
    </row>
    <row r="60" spans="1:70">
      <c r="A60" s="4" t="s">
        <v>492</v>
      </c>
      <c r="B60" s="7">
        <v>686080</v>
      </c>
      <c r="C60" s="7">
        <v>6585123</v>
      </c>
      <c r="D60" s="26">
        <v>0.2</v>
      </c>
      <c r="E60" s="26">
        <v>0.4</v>
      </c>
      <c r="F60" s="152" t="s">
        <v>290</v>
      </c>
      <c r="G60" s="4" t="s">
        <v>204</v>
      </c>
      <c r="H60" s="8">
        <v>5.1999999999999998E-2</v>
      </c>
      <c r="I60" s="32">
        <v>0.79</v>
      </c>
      <c r="J60" s="26">
        <v>1.5</v>
      </c>
      <c r="K60" s="26" t="s">
        <v>516</v>
      </c>
      <c r="L60" s="7">
        <v>6</v>
      </c>
      <c r="M60" s="26">
        <v>84.3</v>
      </c>
      <c r="N60" s="26">
        <v>0.3</v>
      </c>
      <c r="O60" s="32">
        <v>0.13</v>
      </c>
      <c r="P60" s="32">
        <v>0.4</v>
      </c>
      <c r="Q60" s="32">
        <v>0.05</v>
      </c>
      <c r="R60" s="26">
        <v>207</v>
      </c>
      <c r="S60" s="26">
        <v>4.9000000000000004</v>
      </c>
      <c r="T60" s="7">
        <v>10</v>
      </c>
      <c r="U60" s="32">
        <v>0.82</v>
      </c>
      <c r="V60" s="26">
        <v>11.3</v>
      </c>
      <c r="W60" s="26">
        <v>10.199999999999999</v>
      </c>
      <c r="X60" s="26">
        <v>4.5</v>
      </c>
      <c r="Y60" s="26">
        <v>0.6</v>
      </c>
      <c r="Z60" s="32">
        <v>2.0699999999999998</v>
      </c>
      <c r="AA60" s="32">
        <v>4.6100000000000003</v>
      </c>
      <c r="AB60" s="26">
        <v>13.8</v>
      </c>
      <c r="AC60" s="26" t="s">
        <v>528</v>
      </c>
      <c r="AD60" s="26">
        <v>0.1</v>
      </c>
      <c r="AE60" s="7" t="s">
        <v>524</v>
      </c>
      <c r="AF60" s="26">
        <v>1.7</v>
      </c>
      <c r="AG60" s="32">
        <v>0.04</v>
      </c>
      <c r="AH60" s="32">
        <v>0.38</v>
      </c>
      <c r="AI60" s="26">
        <v>94.2</v>
      </c>
      <c r="AJ60" s="26">
        <v>17.8</v>
      </c>
      <c r="AK60" s="26">
        <v>0.4</v>
      </c>
      <c r="AL60" s="32">
        <v>0.34</v>
      </c>
      <c r="AM60" s="7">
        <v>210</v>
      </c>
      <c r="AN60" s="32">
        <v>2.2599999999999998</v>
      </c>
      <c r="AO60" s="8">
        <v>3.3000000000000002E-2</v>
      </c>
      <c r="AP60" s="26">
        <v>2.8</v>
      </c>
      <c r="AQ60" s="26">
        <v>80</v>
      </c>
      <c r="AR60" s="26">
        <v>5</v>
      </c>
      <c r="AS60" s="8">
        <v>0.16900000000000001</v>
      </c>
      <c r="AT60" s="26">
        <v>7</v>
      </c>
      <c r="AU60" s="26">
        <v>22</v>
      </c>
      <c r="AV60" s="26">
        <v>46.9</v>
      </c>
      <c r="AW60" s="8" t="s">
        <v>527</v>
      </c>
      <c r="AX60" s="8">
        <v>4.0000000000000001E-3</v>
      </c>
      <c r="AY60" s="32" t="s">
        <v>565</v>
      </c>
      <c r="AZ60" s="26">
        <v>4</v>
      </c>
      <c r="BA60" s="26" t="s">
        <v>528</v>
      </c>
      <c r="BB60" s="26">
        <v>14.6</v>
      </c>
      <c r="BC60" s="32">
        <v>1.1499999999999999</v>
      </c>
      <c r="BD60" s="26">
        <v>10</v>
      </c>
      <c r="BE60" s="8" t="s">
        <v>529</v>
      </c>
      <c r="BF60" s="26">
        <v>2</v>
      </c>
      <c r="BG60" s="32" t="s">
        <v>565</v>
      </c>
      <c r="BH60" s="8">
        <v>45</v>
      </c>
      <c r="BI60" s="32">
        <v>0.17</v>
      </c>
      <c r="BJ60" s="32">
        <v>0.33</v>
      </c>
      <c r="BK60" s="26">
        <v>0.6</v>
      </c>
      <c r="BL60" s="26">
        <v>2.7</v>
      </c>
      <c r="BM60" s="7">
        <v>25</v>
      </c>
      <c r="BN60" s="26">
        <v>0.2</v>
      </c>
      <c r="BO60" s="26">
        <v>45.1</v>
      </c>
      <c r="BP60" s="26">
        <v>2.9</v>
      </c>
      <c r="BQ60" s="26">
        <v>50.2</v>
      </c>
      <c r="BR60" s="26">
        <v>6</v>
      </c>
    </row>
    <row r="61" spans="1:70">
      <c r="A61" s="4" t="s">
        <v>493</v>
      </c>
      <c r="B61" s="7">
        <v>701982</v>
      </c>
      <c r="C61" s="7">
        <v>6594604</v>
      </c>
      <c r="D61" s="26">
        <v>0.1</v>
      </c>
      <c r="E61" s="26">
        <v>0.4</v>
      </c>
      <c r="F61" s="152" t="s">
        <v>106</v>
      </c>
      <c r="G61" s="4" t="s">
        <v>204</v>
      </c>
      <c r="H61" s="8">
        <v>3.1E-2</v>
      </c>
      <c r="I61" s="32">
        <v>0.49</v>
      </c>
      <c r="J61" s="26">
        <v>1.3</v>
      </c>
      <c r="K61" s="26">
        <v>0.9</v>
      </c>
      <c r="L61" s="7">
        <v>6</v>
      </c>
      <c r="M61" s="26">
        <v>35</v>
      </c>
      <c r="N61" s="26">
        <v>0.2</v>
      </c>
      <c r="O61" s="32">
        <v>0.09</v>
      </c>
      <c r="P61" s="32">
        <v>0.32</v>
      </c>
      <c r="Q61" s="32">
        <v>0.03</v>
      </c>
      <c r="R61" s="26">
        <v>61</v>
      </c>
      <c r="S61" s="26">
        <v>3.9</v>
      </c>
      <c r="T61" s="7">
        <v>18</v>
      </c>
      <c r="U61" s="32">
        <v>0.48</v>
      </c>
      <c r="V61" s="26">
        <v>6.5</v>
      </c>
      <c r="W61" s="26">
        <v>2.1</v>
      </c>
      <c r="X61" s="26">
        <v>0.9</v>
      </c>
      <c r="Y61" s="26">
        <v>0.4</v>
      </c>
      <c r="Z61" s="32">
        <v>1.35</v>
      </c>
      <c r="AA61" s="32">
        <v>2.38</v>
      </c>
      <c r="AB61" s="26">
        <v>3.2</v>
      </c>
      <c r="AC61" s="26" t="s">
        <v>528</v>
      </c>
      <c r="AD61" s="26" t="s">
        <v>528</v>
      </c>
      <c r="AE61" s="7" t="s">
        <v>524</v>
      </c>
      <c r="AF61" s="26">
        <v>0.4</v>
      </c>
      <c r="AG61" s="32" t="s">
        <v>565</v>
      </c>
      <c r="AH61" s="32">
        <v>0.13</v>
      </c>
      <c r="AI61" s="26">
        <v>31.8</v>
      </c>
      <c r="AJ61" s="26">
        <v>6.7</v>
      </c>
      <c r="AK61" s="26">
        <v>0.1</v>
      </c>
      <c r="AL61" s="32">
        <v>0.31</v>
      </c>
      <c r="AM61" s="7">
        <v>143</v>
      </c>
      <c r="AN61" s="32">
        <v>0.28999999999999998</v>
      </c>
      <c r="AO61" s="8">
        <v>3.1E-2</v>
      </c>
      <c r="AP61" s="26">
        <v>1.3</v>
      </c>
      <c r="AQ61" s="26">
        <v>22.8</v>
      </c>
      <c r="AR61" s="26">
        <v>9.1</v>
      </c>
      <c r="AS61" s="8">
        <v>7.9000000000000001E-2</v>
      </c>
      <c r="AT61" s="26">
        <v>4.3</v>
      </c>
      <c r="AU61" s="26">
        <v>6.5</v>
      </c>
      <c r="AV61" s="26">
        <v>14.8</v>
      </c>
      <c r="AW61" s="8" t="s">
        <v>527</v>
      </c>
      <c r="AX61" s="8">
        <v>2E-3</v>
      </c>
      <c r="AY61" s="32">
        <v>0.03</v>
      </c>
      <c r="AZ61" s="26">
        <v>2.5</v>
      </c>
      <c r="BA61" s="26" t="s">
        <v>528</v>
      </c>
      <c r="BB61" s="26">
        <v>4</v>
      </c>
      <c r="BC61" s="32">
        <v>0.61</v>
      </c>
      <c r="BD61" s="26">
        <v>19.5</v>
      </c>
      <c r="BE61" s="8" t="s">
        <v>529</v>
      </c>
      <c r="BF61" s="26">
        <v>0.4</v>
      </c>
      <c r="BG61" s="32" t="s">
        <v>565</v>
      </c>
      <c r="BH61" s="8">
        <v>13.8</v>
      </c>
      <c r="BI61" s="32">
        <v>0.1</v>
      </c>
      <c r="BJ61" s="32">
        <v>0.11</v>
      </c>
      <c r="BK61" s="26">
        <v>0.1</v>
      </c>
      <c r="BL61" s="26">
        <v>1.6</v>
      </c>
      <c r="BM61" s="7">
        <v>21</v>
      </c>
      <c r="BN61" s="26">
        <v>0.1</v>
      </c>
      <c r="BO61" s="26">
        <v>9.57</v>
      </c>
      <c r="BP61" s="26">
        <v>0.7</v>
      </c>
      <c r="BQ61" s="26">
        <v>19</v>
      </c>
      <c r="BR61" s="26">
        <v>3.9</v>
      </c>
    </row>
    <row r="62" spans="1:70">
      <c r="A62" s="4" t="s">
        <v>494</v>
      </c>
      <c r="B62" s="7">
        <v>690933</v>
      </c>
      <c r="C62" s="7">
        <v>6597814</v>
      </c>
      <c r="D62" s="26">
        <v>0.1</v>
      </c>
      <c r="E62" s="26">
        <v>0.4</v>
      </c>
      <c r="F62" s="152" t="s">
        <v>106</v>
      </c>
      <c r="G62" s="4" t="s">
        <v>204</v>
      </c>
      <c r="H62" s="8">
        <v>1.9E-2</v>
      </c>
      <c r="I62" s="32">
        <v>0.51</v>
      </c>
      <c r="J62" s="26">
        <v>1</v>
      </c>
      <c r="K62" s="26">
        <v>4.8</v>
      </c>
      <c r="L62" s="7">
        <v>4</v>
      </c>
      <c r="M62" s="26">
        <v>53.9</v>
      </c>
      <c r="N62" s="26">
        <v>0.2</v>
      </c>
      <c r="O62" s="32">
        <v>0.1</v>
      </c>
      <c r="P62" s="32">
        <v>0.31</v>
      </c>
      <c r="Q62" s="32">
        <v>0.02</v>
      </c>
      <c r="R62" s="26">
        <v>70.2</v>
      </c>
      <c r="S62" s="26">
        <v>4.3</v>
      </c>
      <c r="T62" s="7">
        <v>20</v>
      </c>
      <c r="U62" s="32">
        <v>0.46</v>
      </c>
      <c r="V62" s="26">
        <v>10</v>
      </c>
      <c r="W62" s="26">
        <v>2.5</v>
      </c>
      <c r="X62" s="26">
        <v>1.1000000000000001</v>
      </c>
      <c r="Y62" s="26">
        <v>0.4</v>
      </c>
      <c r="Z62" s="32">
        <v>1.25</v>
      </c>
      <c r="AA62" s="32">
        <v>2.4300000000000002</v>
      </c>
      <c r="AB62" s="26">
        <v>4.0999999999999996</v>
      </c>
      <c r="AC62" s="26" t="s">
        <v>528</v>
      </c>
      <c r="AD62" s="26" t="s">
        <v>528</v>
      </c>
      <c r="AE62" s="7" t="s">
        <v>524</v>
      </c>
      <c r="AF62" s="26">
        <v>0.4</v>
      </c>
      <c r="AG62" s="32" t="s">
        <v>565</v>
      </c>
      <c r="AH62" s="32">
        <v>0.13</v>
      </c>
      <c r="AI62" s="26">
        <v>38.700000000000003</v>
      </c>
      <c r="AJ62" s="26">
        <v>5.4</v>
      </c>
      <c r="AK62" s="26">
        <v>0.1</v>
      </c>
      <c r="AL62" s="32">
        <v>0.28999999999999998</v>
      </c>
      <c r="AM62" s="7">
        <v>155</v>
      </c>
      <c r="AN62" s="32">
        <v>0.17</v>
      </c>
      <c r="AO62" s="8">
        <v>3.5999999999999997E-2</v>
      </c>
      <c r="AP62" s="26">
        <v>0.3</v>
      </c>
      <c r="AQ62" s="26">
        <v>27.6</v>
      </c>
      <c r="AR62" s="26">
        <v>10.8</v>
      </c>
      <c r="AS62" s="8">
        <v>5.6000000000000001E-2</v>
      </c>
      <c r="AT62" s="26">
        <v>5.5</v>
      </c>
      <c r="AU62" s="26">
        <v>8</v>
      </c>
      <c r="AV62" s="26">
        <v>11.5</v>
      </c>
      <c r="AW62" s="8" t="s">
        <v>527</v>
      </c>
      <c r="AX62" s="8">
        <v>2E-3</v>
      </c>
      <c r="AY62" s="32">
        <v>0.03</v>
      </c>
      <c r="AZ62" s="26">
        <v>2.4</v>
      </c>
      <c r="BA62" s="26" t="s">
        <v>528</v>
      </c>
      <c r="BB62" s="26">
        <v>4.5999999999999996</v>
      </c>
      <c r="BC62" s="32">
        <v>0.57999999999999996</v>
      </c>
      <c r="BD62" s="26">
        <v>21.9</v>
      </c>
      <c r="BE62" s="8" t="s">
        <v>529</v>
      </c>
      <c r="BF62" s="26">
        <v>0.5</v>
      </c>
      <c r="BG62" s="32" t="s">
        <v>565</v>
      </c>
      <c r="BH62" s="8">
        <v>19.8</v>
      </c>
      <c r="BI62" s="32">
        <v>0.09</v>
      </c>
      <c r="BJ62" s="32">
        <v>0.1</v>
      </c>
      <c r="BK62" s="26">
        <v>0.1</v>
      </c>
      <c r="BL62" s="26">
        <v>1.6</v>
      </c>
      <c r="BM62" s="7">
        <v>21</v>
      </c>
      <c r="BN62" s="26">
        <v>0.1</v>
      </c>
      <c r="BO62" s="26">
        <v>11.1</v>
      </c>
      <c r="BP62" s="26">
        <v>0.8</v>
      </c>
      <c r="BQ62" s="26">
        <v>18.899999999999999</v>
      </c>
      <c r="BR62" s="26">
        <v>3.6</v>
      </c>
    </row>
    <row r="63" spans="1:70">
      <c r="A63" s="4" t="s">
        <v>495</v>
      </c>
      <c r="B63" s="7">
        <v>684520</v>
      </c>
      <c r="C63" s="7">
        <v>6599029</v>
      </c>
      <c r="D63" s="26">
        <v>0.2</v>
      </c>
      <c r="E63" s="26">
        <v>0.4</v>
      </c>
      <c r="F63" s="152" t="s">
        <v>106</v>
      </c>
      <c r="G63" s="4" t="s">
        <v>204</v>
      </c>
      <c r="H63" s="8">
        <v>2.4E-2</v>
      </c>
      <c r="I63" s="32">
        <v>0.3</v>
      </c>
      <c r="J63" s="26">
        <v>0.6</v>
      </c>
      <c r="K63" s="26">
        <v>3.7</v>
      </c>
      <c r="L63" s="7">
        <v>4</v>
      </c>
      <c r="M63" s="26">
        <v>22.9</v>
      </c>
      <c r="N63" s="26">
        <v>0.1</v>
      </c>
      <c r="O63" s="32">
        <v>0.06</v>
      </c>
      <c r="P63" s="32">
        <v>0.27</v>
      </c>
      <c r="Q63" s="32">
        <v>0.04</v>
      </c>
      <c r="R63" s="26">
        <v>126</v>
      </c>
      <c r="S63" s="26">
        <v>2.9</v>
      </c>
      <c r="T63" s="7">
        <v>24</v>
      </c>
      <c r="U63" s="32">
        <v>0.21</v>
      </c>
      <c r="V63" s="26">
        <v>7.9</v>
      </c>
      <c r="W63" s="26">
        <v>3.8</v>
      </c>
      <c r="X63" s="26">
        <v>1.5</v>
      </c>
      <c r="Y63" s="26">
        <v>0.4</v>
      </c>
      <c r="Z63" s="32">
        <v>1.1100000000000001</v>
      </c>
      <c r="AA63" s="32">
        <v>1.7</v>
      </c>
      <c r="AB63" s="26">
        <v>6.1</v>
      </c>
      <c r="AC63" s="26" t="s">
        <v>528</v>
      </c>
      <c r="AD63" s="26" t="s">
        <v>528</v>
      </c>
      <c r="AE63" s="7" t="s">
        <v>524</v>
      </c>
      <c r="AF63" s="26">
        <v>0.6</v>
      </c>
      <c r="AG63" s="32" t="s">
        <v>565</v>
      </c>
      <c r="AH63" s="32">
        <v>0.08</v>
      </c>
      <c r="AI63" s="26">
        <v>67</v>
      </c>
      <c r="AJ63" s="26">
        <v>3.5</v>
      </c>
      <c r="AK63" s="26">
        <v>0.1</v>
      </c>
      <c r="AL63" s="32">
        <v>0.22</v>
      </c>
      <c r="AM63" s="7">
        <v>123</v>
      </c>
      <c r="AN63" s="32">
        <v>0.38</v>
      </c>
      <c r="AO63" s="8">
        <v>2.3E-2</v>
      </c>
      <c r="AP63" s="26">
        <v>0.5</v>
      </c>
      <c r="AQ63" s="26">
        <v>47.3</v>
      </c>
      <c r="AR63" s="26">
        <v>10.4</v>
      </c>
      <c r="AS63" s="8">
        <v>7.6999999999999999E-2</v>
      </c>
      <c r="AT63" s="26">
        <v>9.6</v>
      </c>
      <c r="AU63" s="26">
        <v>13.5</v>
      </c>
      <c r="AV63" s="26">
        <v>8.3000000000000007</v>
      </c>
      <c r="AW63" s="8" t="s">
        <v>527</v>
      </c>
      <c r="AX63" s="8">
        <v>2E-3</v>
      </c>
      <c r="AY63" s="32">
        <v>0.03</v>
      </c>
      <c r="AZ63" s="26">
        <v>1.9</v>
      </c>
      <c r="BA63" s="26" t="s">
        <v>528</v>
      </c>
      <c r="BB63" s="26">
        <v>7</v>
      </c>
      <c r="BC63" s="32">
        <v>3.35</v>
      </c>
      <c r="BD63" s="26">
        <v>15.7</v>
      </c>
      <c r="BE63" s="8" t="s">
        <v>529</v>
      </c>
      <c r="BF63" s="26">
        <v>0.8</v>
      </c>
      <c r="BG63" s="32" t="s">
        <v>565</v>
      </c>
      <c r="BH63" s="8">
        <v>37.700000000000003</v>
      </c>
      <c r="BI63" s="32">
        <v>0.08</v>
      </c>
      <c r="BJ63" s="32">
        <v>0.06</v>
      </c>
      <c r="BK63" s="26">
        <v>0.2</v>
      </c>
      <c r="BL63" s="26">
        <v>2.8</v>
      </c>
      <c r="BM63" s="7">
        <v>21</v>
      </c>
      <c r="BN63" s="26">
        <v>0.1</v>
      </c>
      <c r="BO63" s="26">
        <v>15.5</v>
      </c>
      <c r="BP63" s="26">
        <v>1</v>
      </c>
      <c r="BQ63" s="26">
        <v>12.4</v>
      </c>
      <c r="BR63" s="26">
        <v>2.7</v>
      </c>
    </row>
    <row r="64" spans="1:70">
      <c r="A64" s="4" t="s">
        <v>496</v>
      </c>
      <c r="B64" s="7">
        <v>681068</v>
      </c>
      <c r="C64" s="7">
        <v>6599032</v>
      </c>
      <c r="D64" s="26">
        <v>0.1</v>
      </c>
      <c r="E64" s="26">
        <v>0.4</v>
      </c>
      <c r="F64" s="152" t="s">
        <v>106</v>
      </c>
      <c r="G64" s="4" t="s">
        <v>204</v>
      </c>
      <c r="H64" s="8">
        <v>1.7999999999999999E-2</v>
      </c>
      <c r="I64" s="32">
        <v>0.41</v>
      </c>
      <c r="J64" s="26">
        <v>0.6</v>
      </c>
      <c r="K64" s="26">
        <v>2.8</v>
      </c>
      <c r="L64" s="7">
        <v>4</v>
      </c>
      <c r="M64" s="26">
        <v>34.200000000000003</v>
      </c>
      <c r="N64" s="26">
        <v>0.2</v>
      </c>
      <c r="O64" s="32">
        <v>7.0000000000000007E-2</v>
      </c>
      <c r="P64" s="32">
        <v>0.37</v>
      </c>
      <c r="Q64" s="32">
        <v>0.03</v>
      </c>
      <c r="R64" s="26">
        <v>90.7</v>
      </c>
      <c r="S64" s="26">
        <v>3.1</v>
      </c>
      <c r="T64" s="7">
        <v>21</v>
      </c>
      <c r="U64" s="32">
        <v>0.23</v>
      </c>
      <c r="V64" s="26">
        <v>7.5</v>
      </c>
      <c r="W64" s="26">
        <v>3.2</v>
      </c>
      <c r="X64" s="26">
        <v>1.4</v>
      </c>
      <c r="Y64" s="26">
        <v>0.4</v>
      </c>
      <c r="Z64" s="32">
        <v>1.28</v>
      </c>
      <c r="AA64" s="32">
        <v>2.0299999999999998</v>
      </c>
      <c r="AB64" s="26">
        <v>4.9000000000000004</v>
      </c>
      <c r="AC64" s="26" t="s">
        <v>528</v>
      </c>
      <c r="AD64" s="26" t="s">
        <v>528</v>
      </c>
      <c r="AE64" s="7" t="s">
        <v>524</v>
      </c>
      <c r="AF64" s="26">
        <v>0.5</v>
      </c>
      <c r="AG64" s="32" t="s">
        <v>565</v>
      </c>
      <c r="AH64" s="32">
        <v>0.11</v>
      </c>
      <c r="AI64" s="26">
        <v>48.5</v>
      </c>
      <c r="AJ64" s="26">
        <v>3.8</v>
      </c>
      <c r="AK64" s="26">
        <v>0.1</v>
      </c>
      <c r="AL64" s="32">
        <v>0.18</v>
      </c>
      <c r="AM64" s="7">
        <v>144</v>
      </c>
      <c r="AN64" s="32">
        <v>0.47</v>
      </c>
      <c r="AO64" s="8">
        <v>5.5E-2</v>
      </c>
      <c r="AP64" s="26">
        <v>0.7</v>
      </c>
      <c r="AQ64" s="26">
        <v>34</v>
      </c>
      <c r="AR64" s="26">
        <v>8.6999999999999993</v>
      </c>
      <c r="AS64" s="8">
        <v>6.9000000000000006E-2</v>
      </c>
      <c r="AT64" s="26">
        <v>6.8</v>
      </c>
      <c r="AU64" s="26">
        <v>10</v>
      </c>
      <c r="AV64" s="26">
        <v>7.6</v>
      </c>
      <c r="AW64" s="8" t="s">
        <v>527</v>
      </c>
      <c r="AX64" s="8">
        <v>1E-3</v>
      </c>
      <c r="AY64" s="32">
        <v>0.03</v>
      </c>
      <c r="AZ64" s="26">
        <v>2.6</v>
      </c>
      <c r="BA64" s="26" t="s">
        <v>528</v>
      </c>
      <c r="BB64" s="26">
        <v>5.9</v>
      </c>
      <c r="BC64" s="32">
        <v>1.33</v>
      </c>
      <c r="BD64" s="26">
        <v>22</v>
      </c>
      <c r="BE64" s="8" t="s">
        <v>529</v>
      </c>
      <c r="BF64" s="26">
        <v>0.6</v>
      </c>
      <c r="BG64" s="32" t="s">
        <v>565</v>
      </c>
      <c r="BH64" s="8">
        <v>25.1</v>
      </c>
      <c r="BI64" s="32">
        <v>0.09</v>
      </c>
      <c r="BJ64" s="32">
        <v>0.06</v>
      </c>
      <c r="BK64" s="26">
        <v>0.2</v>
      </c>
      <c r="BL64" s="26">
        <v>2</v>
      </c>
      <c r="BM64" s="7">
        <v>24</v>
      </c>
      <c r="BN64" s="26">
        <v>0.3</v>
      </c>
      <c r="BO64" s="26">
        <v>13.3</v>
      </c>
      <c r="BP64" s="26">
        <v>1</v>
      </c>
      <c r="BQ64" s="26">
        <v>14.7</v>
      </c>
      <c r="BR64" s="26">
        <v>2.1</v>
      </c>
    </row>
    <row r="65" spans="1:70">
      <c r="A65" s="4" t="s">
        <v>497</v>
      </c>
      <c r="B65" s="7">
        <v>678288</v>
      </c>
      <c r="C65" s="7">
        <v>6597221</v>
      </c>
      <c r="D65" s="26">
        <v>0.1</v>
      </c>
      <c r="E65" s="26">
        <v>0.2</v>
      </c>
      <c r="F65" s="152" t="s">
        <v>106</v>
      </c>
      <c r="G65" s="4" t="s">
        <v>204</v>
      </c>
      <c r="H65" s="8">
        <v>1.9E-2</v>
      </c>
      <c r="I65" s="32">
        <v>0.68</v>
      </c>
      <c r="J65" s="26">
        <v>1</v>
      </c>
      <c r="K65" s="26">
        <v>3.3</v>
      </c>
      <c r="L65" s="7">
        <v>4</v>
      </c>
      <c r="M65" s="26">
        <v>58.8</v>
      </c>
      <c r="N65" s="26">
        <v>0.3</v>
      </c>
      <c r="O65" s="32">
        <v>0.11</v>
      </c>
      <c r="P65" s="32">
        <v>0.32</v>
      </c>
      <c r="Q65" s="32">
        <v>0.01</v>
      </c>
      <c r="R65" s="26">
        <v>89.7</v>
      </c>
      <c r="S65" s="26">
        <v>5.0999999999999996</v>
      </c>
      <c r="T65" s="7">
        <v>23</v>
      </c>
      <c r="U65" s="32">
        <v>0.67</v>
      </c>
      <c r="V65" s="26">
        <v>12.8</v>
      </c>
      <c r="W65" s="26">
        <v>3</v>
      </c>
      <c r="X65" s="26">
        <v>1.3</v>
      </c>
      <c r="Y65" s="26">
        <v>0.4</v>
      </c>
      <c r="Z65" s="32">
        <v>1.69</v>
      </c>
      <c r="AA65" s="32">
        <v>3.54</v>
      </c>
      <c r="AB65" s="26">
        <v>4.8</v>
      </c>
      <c r="AC65" s="26" t="s">
        <v>528</v>
      </c>
      <c r="AD65" s="26" t="s">
        <v>528</v>
      </c>
      <c r="AE65" s="7" t="s">
        <v>524</v>
      </c>
      <c r="AF65" s="26">
        <v>0.5</v>
      </c>
      <c r="AG65" s="32">
        <v>0.02</v>
      </c>
      <c r="AH65" s="32">
        <v>0.22</v>
      </c>
      <c r="AI65" s="26">
        <v>48.6</v>
      </c>
      <c r="AJ65" s="26">
        <v>8.3000000000000007</v>
      </c>
      <c r="AK65" s="26">
        <v>0.1</v>
      </c>
      <c r="AL65" s="32">
        <v>0.41</v>
      </c>
      <c r="AM65" s="7">
        <v>192</v>
      </c>
      <c r="AN65" s="32">
        <v>0.78</v>
      </c>
      <c r="AO65" s="8">
        <v>4.2999999999999997E-2</v>
      </c>
      <c r="AP65" s="26">
        <v>0.6</v>
      </c>
      <c r="AQ65" s="26">
        <v>35.1</v>
      </c>
      <c r="AR65" s="26">
        <v>12.6</v>
      </c>
      <c r="AS65" s="8">
        <v>5.5E-2</v>
      </c>
      <c r="AT65" s="26">
        <v>7.7</v>
      </c>
      <c r="AU65" s="26">
        <v>10.199999999999999</v>
      </c>
      <c r="AV65" s="26">
        <v>20.6</v>
      </c>
      <c r="AW65" s="8" t="s">
        <v>527</v>
      </c>
      <c r="AX65" s="8">
        <v>2E-3</v>
      </c>
      <c r="AY65" s="32">
        <v>0.02</v>
      </c>
      <c r="AZ65" s="26">
        <v>3.5</v>
      </c>
      <c r="BA65" s="26" t="s">
        <v>528</v>
      </c>
      <c r="BB65" s="26">
        <v>5.7</v>
      </c>
      <c r="BC65" s="32">
        <v>1.24</v>
      </c>
      <c r="BD65" s="26">
        <v>22.5</v>
      </c>
      <c r="BE65" s="8" t="s">
        <v>529</v>
      </c>
      <c r="BF65" s="26">
        <v>0.6</v>
      </c>
      <c r="BG65" s="32" t="s">
        <v>565</v>
      </c>
      <c r="BH65" s="8">
        <v>27.6</v>
      </c>
      <c r="BI65" s="32">
        <v>0.13</v>
      </c>
      <c r="BJ65" s="32">
        <v>0.17</v>
      </c>
      <c r="BK65" s="26">
        <v>0.2</v>
      </c>
      <c r="BL65" s="26">
        <v>2.7</v>
      </c>
      <c r="BM65" s="7">
        <v>28</v>
      </c>
      <c r="BN65" s="26">
        <v>0.2</v>
      </c>
      <c r="BO65" s="26">
        <v>13.2</v>
      </c>
      <c r="BP65" s="26">
        <v>1</v>
      </c>
      <c r="BQ65" s="26">
        <v>33.200000000000003</v>
      </c>
      <c r="BR65" s="26">
        <v>3.4</v>
      </c>
    </row>
    <row r="66" spans="1:70">
      <c r="A66" s="4" t="s">
        <v>498</v>
      </c>
      <c r="B66" s="7">
        <v>690959</v>
      </c>
      <c r="C66" s="7">
        <v>6603094</v>
      </c>
      <c r="D66" s="26">
        <v>0.1</v>
      </c>
      <c r="E66" s="26">
        <v>0.4</v>
      </c>
      <c r="F66" s="152" t="s">
        <v>106</v>
      </c>
      <c r="G66" s="4" t="s">
        <v>204</v>
      </c>
      <c r="H66" s="8">
        <v>2.1000000000000001E-2</v>
      </c>
      <c r="I66" s="32">
        <v>0.51</v>
      </c>
      <c r="J66" s="26">
        <v>0.6</v>
      </c>
      <c r="K66" s="26">
        <v>1</v>
      </c>
      <c r="L66" s="7">
        <v>4</v>
      </c>
      <c r="M66" s="26">
        <v>43.7</v>
      </c>
      <c r="N66" s="26">
        <v>0.2</v>
      </c>
      <c r="O66" s="32">
        <v>7.0000000000000007E-2</v>
      </c>
      <c r="P66" s="32">
        <v>0.28000000000000003</v>
      </c>
      <c r="Q66" s="32">
        <v>0.04</v>
      </c>
      <c r="R66" s="26">
        <v>72.599999999999994</v>
      </c>
      <c r="S66" s="26">
        <v>3.9</v>
      </c>
      <c r="T66" s="7">
        <v>20</v>
      </c>
      <c r="U66" s="32">
        <v>0.42</v>
      </c>
      <c r="V66" s="26">
        <v>11.1</v>
      </c>
      <c r="W66" s="26">
        <v>2.5</v>
      </c>
      <c r="X66" s="26">
        <v>1</v>
      </c>
      <c r="Y66" s="26">
        <v>0.3</v>
      </c>
      <c r="Z66" s="32">
        <v>1.35</v>
      </c>
      <c r="AA66" s="32">
        <v>2.92</v>
      </c>
      <c r="AB66" s="26">
        <v>4</v>
      </c>
      <c r="AC66" s="26" t="s">
        <v>528</v>
      </c>
      <c r="AD66" s="26">
        <v>0.2</v>
      </c>
      <c r="AE66" s="7" t="s">
        <v>524</v>
      </c>
      <c r="AF66" s="26">
        <v>0.4</v>
      </c>
      <c r="AG66" s="32" t="s">
        <v>565</v>
      </c>
      <c r="AH66" s="32">
        <v>0.14000000000000001</v>
      </c>
      <c r="AI66" s="26">
        <v>38</v>
      </c>
      <c r="AJ66" s="26">
        <v>5.9</v>
      </c>
      <c r="AK66" s="26">
        <v>0.1</v>
      </c>
      <c r="AL66" s="32">
        <v>0.31</v>
      </c>
      <c r="AM66" s="7">
        <v>133</v>
      </c>
      <c r="AN66" s="32">
        <v>0.65</v>
      </c>
      <c r="AO66" s="8">
        <v>3.1E-2</v>
      </c>
      <c r="AP66" s="26">
        <v>1</v>
      </c>
      <c r="AQ66" s="26">
        <v>26.8</v>
      </c>
      <c r="AR66" s="26">
        <v>10.8</v>
      </c>
      <c r="AS66" s="8">
        <v>5.5E-2</v>
      </c>
      <c r="AT66" s="26">
        <v>5.8</v>
      </c>
      <c r="AU66" s="26">
        <v>7.8</v>
      </c>
      <c r="AV66" s="26">
        <v>14.3</v>
      </c>
      <c r="AW66" s="8" t="s">
        <v>527</v>
      </c>
      <c r="AX66" s="8">
        <v>3.0000000000000001E-3</v>
      </c>
      <c r="AY66" s="32">
        <v>0.02</v>
      </c>
      <c r="AZ66" s="26">
        <v>2.6</v>
      </c>
      <c r="BA66" s="26" t="s">
        <v>528</v>
      </c>
      <c r="BB66" s="26">
        <v>4.2</v>
      </c>
      <c r="BC66" s="32">
        <v>0.83</v>
      </c>
      <c r="BD66" s="26">
        <v>19.7</v>
      </c>
      <c r="BE66" s="8" t="s">
        <v>529</v>
      </c>
      <c r="BF66" s="26">
        <v>0.5</v>
      </c>
      <c r="BG66" s="32" t="s">
        <v>565</v>
      </c>
      <c r="BH66" s="8">
        <v>18.899999999999999</v>
      </c>
      <c r="BI66" s="32">
        <v>0.11</v>
      </c>
      <c r="BJ66" s="32">
        <v>0.11</v>
      </c>
      <c r="BK66" s="26">
        <v>0.1</v>
      </c>
      <c r="BL66" s="26">
        <v>2.1</v>
      </c>
      <c r="BM66" s="7">
        <v>22</v>
      </c>
      <c r="BN66" s="26">
        <v>0.1</v>
      </c>
      <c r="BO66" s="26">
        <v>11.2</v>
      </c>
      <c r="BP66" s="26">
        <v>0.8</v>
      </c>
      <c r="BQ66" s="26">
        <v>23.7</v>
      </c>
      <c r="BR66" s="26">
        <v>12.6</v>
      </c>
    </row>
    <row r="67" spans="1:70">
      <c r="A67" s="55" t="s">
        <v>499</v>
      </c>
      <c r="B67" s="51">
        <v>697272</v>
      </c>
      <c r="C67" s="51">
        <v>6602341</v>
      </c>
      <c r="D67" s="53">
        <v>0.05</v>
      </c>
      <c r="E67" s="53">
        <v>0.4</v>
      </c>
      <c r="F67" s="153" t="s">
        <v>106</v>
      </c>
      <c r="G67" s="55" t="s">
        <v>204</v>
      </c>
      <c r="H67" s="56">
        <v>2.8000000000000001E-2</v>
      </c>
      <c r="I67" s="54">
        <v>0.6</v>
      </c>
      <c r="J67" s="53">
        <v>1.9</v>
      </c>
      <c r="K67" s="53">
        <v>3</v>
      </c>
      <c r="L67" s="51">
        <v>5</v>
      </c>
      <c r="M67" s="53">
        <v>41.4</v>
      </c>
      <c r="N67" s="53">
        <v>0.3</v>
      </c>
      <c r="O67" s="54">
        <v>0.14000000000000001</v>
      </c>
      <c r="P67" s="54">
        <v>0.43</v>
      </c>
      <c r="Q67" s="54">
        <v>0.03</v>
      </c>
      <c r="R67" s="53">
        <v>86.4</v>
      </c>
      <c r="S67" s="53">
        <v>4.8</v>
      </c>
      <c r="T67" s="51">
        <v>25</v>
      </c>
      <c r="U67" s="54">
        <v>0.69</v>
      </c>
      <c r="V67" s="53">
        <v>11.3</v>
      </c>
      <c r="W67" s="53">
        <v>2.7</v>
      </c>
      <c r="X67" s="53">
        <v>1.2</v>
      </c>
      <c r="Y67" s="53">
        <v>0.5</v>
      </c>
      <c r="Z67" s="54">
        <v>1.6</v>
      </c>
      <c r="AA67" s="54">
        <v>3.08</v>
      </c>
      <c r="AB67" s="53">
        <v>4.5999999999999996</v>
      </c>
      <c r="AC67" s="53" t="s">
        <v>528</v>
      </c>
      <c r="AD67" s="53" t="s">
        <v>528</v>
      </c>
      <c r="AE67" s="51" t="s">
        <v>524</v>
      </c>
      <c r="AF67" s="53">
        <v>0.5</v>
      </c>
      <c r="AG67" s="54" t="s">
        <v>565</v>
      </c>
      <c r="AH67" s="54">
        <v>0.14000000000000001</v>
      </c>
      <c r="AI67" s="53">
        <v>49.8</v>
      </c>
      <c r="AJ67" s="53">
        <v>7.3</v>
      </c>
      <c r="AK67" s="53">
        <v>0.1</v>
      </c>
      <c r="AL67" s="54">
        <v>0.37</v>
      </c>
      <c r="AM67" s="51">
        <v>171</v>
      </c>
      <c r="AN67" s="54">
        <v>0.45</v>
      </c>
      <c r="AO67" s="56">
        <v>3.5999999999999997E-2</v>
      </c>
      <c r="AP67" s="53">
        <v>0.6</v>
      </c>
      <c r="AQ67" s="53">
        <v>34.799999999999997</v>
      </c>
      <c r="AR67" s="53">
        <v>12.7</v>
      </c>
      <c r="AS67" s="56">
        <v>7.6999999999999999E-2</v>
      </c>
      <c r="AT67" s="53">
        <v>8.5</v>
      </c>
      <c r="AU67" s="53">
        <v>10.1</v>
      </c>
      <c r="AV67" s="53">
        <v>14.9</v>
      </c>
      <c r="AW67" s="56" t="s">
        <v>527</v>
      </c>
      <c r="AX67" s="56">
        <v>2E-3</v>
      </c>
      <c r="AY67" s="54">
        <v>0.05</v>
      </c>
      <c r="AZ67" s="53">
        <v>3.3</v>
      </c>
      <c r="BA67" s="53" t="s">
        <v>528</v>
      </c>
      <c r="BB67" s="53">
        <v>5.3</v>
      </c>
      <c r="BC67" s="54">
        <v>0.98</v>
      </c>
      <c r="BD67" s="53">
        <v>31.9</v>
      </c>
      <c r="BE67" s="56" t="s">
        <v>529</v>
      </c>
      <c r="BF67" s="53">
        <v>0.6</v>
      </c>
      <c r="BG67" s="54" t="s">
        <v>565</v>
      </c>
      <c r="BH67" s="56">
        <v>21</v>
      </c>
      <c r="BI67" s="54">
        <v>0.11</v>
      </c>
      <c r="BJ67" s="54">
        <v>0.1</v>
      </c>
      <c r="BK67" s="53">
        <v>0.2</v>
      </c>
      <c r="BL67" s="53">
        <v>1.6</v>
      </c>
      <c r="BM67" s="51">
        <v>29</v>
      </c>
      <c r="BN67" s="53">
        <v>0.1</v>
      </c>
      <c r="BO67" s="53">
        <v>12.7</v>
      </c>
      <c r="BP67" s="53">
        <v>0.9</v>
      </c>
      <c r="BQ67" s="53">
        <v>22.5</v>
      </c>
      <c r="BR67" s="53">
        <v>5.0999999999999996</v>
      </c>
    </row>
  </sheetData>
  <pageMargins left="0.7" right="0.7" top="0.75" bottom="0.75" header="0.3" footer="0.3"/>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N49"/>
  <sheetViews>
    <sheetView zoomScaleNormal="100" workbookViewId="0">
      <selection activeCell="B31" sqref="B31"/>
    </sheetView>
  </sheetViews>
  <sheetFormatPr defaultColWidth="9" defaultRowHeight="13.8"/>
  <cols>
    <col min="1" max="1" width="27.25" style="9" customWidth="1"/>
    <col min="2" max="2" width="33.875" style="4" customWidth="1"/>
    <col min="3" max="64" width="9.25" style="32" customWidth="1"/>
    <col min="65" max="65" width="9" style="32"/>
    <col min="66" max="16384" width="9" style="9"/>
  </cols>
  <sheetData>
    <row r="1" spans="1:66" ht="24.75" customHeight="1">
      <c r="A1" s="132" t="s">
        <v>1061</v>
      </c>
    </row>
    <row r="2" spans="1:66" s="4" customFormat="1" ht="15">
      <c r="A2" s="33" t="s">
        <v>98</v>
      </c>
      <c r="B2" s="33" t="s">
        <v>214</v>
      </c>
      <c r="C2" s="34" t="s">
        <v>31</v>
      </c>
      <c r="D2" s="34" t="s">
        <v>253</v>
      </c>
      <c r="E2" s="34" t="s">
        <v>32</v>
      </c>
      <c r="F2" s="34" t="s">
        <v>562</v>
      </c>
      <c r="G2" s="105" t="s">
        <v>563</v>
      </c>
      <c r="H2" s="34" t="s">
        <v>33</v>
      </c>
      <c r="I2" s="34" t="s">
        <v>129</v>
      </c>
      <c r="J2" s="34" t="s">
        <v>148</v>
      </c>
      <c r="K2" s="34" t="s">
        <v>93</v>
      </c>
      <c r="L2" s="34" t="s">
        <v>144</v>
      </c>
      <c r="M2" s="34" t="s">
        <v>49</v>
      </c>
      <c r="N2" s="34" t="s">
        <v>34</v>
      </c>
      <c r="O2" s="34" t="s">
        <v>35</v>
      </c>
      <c r="P2" s="34" t="s">
        <v>36</v>
      </c>
      <c r="Q2" s="34" t="s">
        <v>131</v>
      </c>
      <c r="R2" s="34" t="s">
        <v>139</v>
      </c>
      <c r="S2" s="34" t="s">
        <v>141</v>
      </c>
      <c r="T2" s="34" t="s">
        <v>52</v>
      </c>
      <c r="U2" s="34" t="s">
        <v>254</v>
      </c>
      <c r="V2" s="34" t="s">
        <v>132</v>
      </c>
      <c r="W2" s="34" t="s">
        <v>138</v>
      </c>
      <c r="X2" s="34" t="s">
        <v>133</v>
      </c>
      <c r="Y2" s="34" t="s">
        <v>37</v>
      </c>
      <c r="Z2" s="34" t="s">
        <v>206</v>
      </c>
      <c r="AA2" s="34" t="s">
        <v>140</v>
      </c>
      <c r="AB2" s="105" t="s">
        <v>525</v>
      </c>
      <c r="AC2" s="34" t="s">
        <v>256</v>
      </c>
      <c r="AD2" s="34" t="s">
        <v>48</v>
      </c>
      <c r="AE2" s="34" t="s">
        <v>128</v>
      </c>
      <c r="AF2" s="105" t="s">
        <v>55</v>
      </c>
      <c r="AG2" s="34" t="s">
        <v>150</v>
      </c>
      <c r="AH2" s="34" t="s">
        <v>257</v>
      </c>
      <c r="AI2" s="34" t="s">
        <v>38</v>
      </c>
      <c r="AJ2" s="34" t="s">
        <v>190</v>
      </c>
      <c r="AK2" s="34" t="s">
        <v>143</v>
      </c>
      <c r="AL2" s="34" t="s">
        <v>50</v>
      </c>
      <c r="AM2" s="34" t="s">
        <v>39</v>
      </c>
      <c r="AN2" s="34" t="s">
        <v>258</v>
      </c>
      <c r="AO2" s="34" t="s">
        <v>147</v>
      </c>
      <c r="AP2" s="34" t="s">
        <v>137</v>
      </c>
      <c r="AQ2" s="34" t="s">
        <v>40</v>
      </c>
      <c r="AR2" s="105" t="s">
        <v>564</v>
      </c>
      <c r="AS2" s="34" t="s">
        <v>177</v>
      </c>
      <c r="AT2" s="34" t="s">
        <v>41</v>
      </c>
      <c r="AU2" s="34" t="s">
        <v>172</v>
      </c>
      <c r="AV2" s="34" t="s">
        <v>42</v>
      </c>
      <c r="AW2" s="34" t="s">
        <v>51</v>
      </c>
      <c r="AX2" s="34" t="s">
        <v>145</v>
      </c>
      <c r="AY2" s="34" t="s">
        <v>134</v>
      </c>
      <c r="AZ2" s="34" t="s">
        <v>43</v>
      </c>
      <c r="BA2" s="34" t="s">
        <v>53</v>
      </c>
      <c r="BB2" s="34" t="s">
        <v>146</v>
      </c>
      <c r="BC2" s="34" t="s">
        <v>44</v>
      </c>
      <c r="BD2" s="34" t="s">
        <v>255</v>
      </c>
      <c r="BE2" s="105" t="s">
        <v>536</v>
      </c>
      <c r="BF2" s="105" t="s">
        <v>142</v>
      </c>
      <c r="BG2" s="34" t="s">
        <v>45</v>
      </c>
      <c r="BH2" s="34" t="s">
        <v>130</v>
      </c>
      <c r="BI2" s="34" t="s">
        <v>46</v>
      </c>
      <c r="BJ2" s="34" t="s">
        <v>135</v>
      </c>
      <c r="BK2" s="34" t="s">
        <v>54</v>
      </c>
      <c r="BL2" s="34" t="s">
        <v>47</v>
      </c>
      <c r="BM2" s="105" t="s">
        <v>136</v>
      </c>
    </row>
    <row r="3" spans="1:66">
      <c r="A3" s="133" t="s">
        <v>573</v>
      </c>
      <c r="B3" s="126" t="s">
        <v>538</v>
      </c>
      <c r="C3" s="107"/>
      <c r="D3" s="107"/>
      <c r="E3" s="107"/>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c r="AF3" s="107"/>
      <c r="AG3" s="107"/>
      <c r="AH3" s="107"/>
      <c r="AI3" s="107"/>
      <c r="AJ3" s="107"/>
      <c r="AK3" s="107"/>
      <c r="AL3" s="107"/>
      <c r="AM3" s="107"/>
      <c r="AN3" s="107">
        <v>2.8000000000000001E-2</v>
      </c>
      <c r="AO3" s="107"/>
      <c r="AP3" s="107"/>
      <c r="AQ3" s="107"/>
      <c r="AR3" s="107"/>
      <c r="AS3" s="107">
        <v>3.9929999999999999</v>
      </c>
      <c r="AT3" s="107"/>
      <c r="AU3" s="107"/>
      <c r="AV3" s="107"/>
      <c r="AW3" s="107"/>
      <c r="AX3" s="107"/>
      <c r="AY3" s="107"/>
      <c r="AZ3" s="107"/>
      <c r="BA3" s="107"/>
      <c r="BB3" s="107"/>
      <c r="BC3" s="107"/>
      <c r="BD3" s="107">
        <v>0.03</v>
      </c>
      <c r="BE3" s="107"/>
      <c r="BF3" s="107"/>
      <c r="BG3" s="107"/>
      <c r="BH3" s="107"/>
      <c r="BI3" s="107"/>
      <c r="BJ3" s="107"/>
      <c r="BK3" s="107"/>
      <c r="BL3" s="107"/>
      <c r="BM3" s="107"/>
      <c r="BN3" s="129"/>
    </row>
    <row r="4" spans="1:66">
      <c r="A4" s="133" t="s">
        <v>574</v>
      </c>
      <c r="B4" s="126" t="s">
        <v>540</v>
      </c>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c r="AJ4" s="107"/>
      <c r="AK4" s="107"/>
      <c r="AL4" s="107"/>
      <c r="AM4" s="107"/>
      <c r="AN4" s="107">
        <v>2.5000000000000001E-2</v>
      </c>
      <c r="AO4" s="107"/>
      <c r="AP4" s="107"/>
      <c r="AQ4" s="107"/>
      <c r="AR4" s="107"/>
      <c r="AS4" s="107">
        <v>3.77</v>
      </c>
      <c r="AT4" s="107"/>
      <c r="AU4" s="107"/>
      <c r="AV4" s="107"/>
      <c r="AW4" s="107"/>
      <c r="AX4" s="107"/>
      <c r="AY4" s="107"/>
      <c r="AZ4" s="107"/>
      <c r="BA4" s="107"/>
      <c r="BB4" s="107"/>
      <c r="BC4" s="107"/>
      <c r="BD4" s="107">
        <v>2.3E-2</v>
      </c>
      <c r="BE4" s="107"/>
      <c r="BF4" s="107"/>
      <c r="BG4" s="107"/>
      <c r="BH4" s="107"/>
      <c r="BI4" s="107"/>
      <c r="BJ4" s="107"/>
      <c r="BK4" s="107"/>
      <c r="BL4" s="107"/>
      <c r="BM4" s="107"/>
      <c r="BN4" s="129"/>
    </row>
    <row r="5" spans="1:66">
      <c r="A5" s="6"/>
      <c r="B5" s="9"/>
    </row>
    <row r="6" spans="1:66">
      <c r="A6" s="133" t="s">
        <v>575</v>
      </c>
      <c r="B6" s="126" t="s">
        <v>538</v>
      </c>
      <c r="C6" s="107" t="s">
        <v>576</v>
      </c>
      <c r="D6" s="107">
        <v>0.78</v>
      </c>
      <c r="E6" s="107">
        <v>1460</v>
      </c>
      <c r="F6" s="107">
        <v>4850</v>
      </c>
      <c r="G6" s="107"/>
      <c r="H6" s="107"/>
      <c r="I6" s="107">
        <v>0.6</v>
      </c>
      <c r="J6" s="107">
        <v>90</v>
      </c>
      <c r="K6" s="107">
        <v>0.77</v>
      </c>
      <c r="L6" s="107">
        <v>30.7</v>
      </c>
      <c r="M6" s="107">
        <v>30.4</v>
      </c>
      <c r="N6" s="107">
        <v>13.7</v>
      </c>
      <c r="O6" s="107">
        <v>16</v>
      </c>
      <c r="P6" s="107">
        <v>1.34</v>
      </c>
      <c r="Q6" s="107" t="s">
        <v>577</v>
      </c>
      <c r="R6" s="107">
        <v>1.4</v>
      </c>
      <c r="S6" s="107">
        <v>0.4</v>
      </c>
      <c r="T6" s="107">
        <v>0.6</v>
      </c>
      <c r="U6" s="107">
        <v>3.43</v>
      </c>
      <c r="V6" s="107">
        <v>5.53</v>
      </c>
      <c r="W6" s="107">
        <v>2.2999999999999998</v>
      </c>
      <c r="X6" s="107">
        <v>0.1</v>
      </c>
      <c r="Y6" s="107">
        <v>1.1000000000000001</v>
      </c>
      <c r="Z6" s="107">
        <v>1260</v>
      </c>
      <c r="AA6" s="107">
        <v>0.2</v>
      </c>
      <c r="AB6" s="107">
        <v>3.89</v>
      </c>
      <c r="AC6" s="107">
        <v>0.27</v>
      </c>
      <c r="AD6" s="107">
        <v>13.3</v>
      </c>
      <c r="AE6" s="107">
        <v>9.1999999999999993</v>
      </c>
      <c r="AF6" s="107" t="s">
        <v>528</v>
      </c>
      <c r="AG6" s="107">
        <v>0.08</v>
      </c>
      <c r="AH6" s="107">
        <v>590</v>
      </c>
      <c r="AI6" s="107">
        <v>61.2</v>
      </c>
      <c r="AJ6" s="107">
        <v>0.06</v>
      </c>
      <c r="AK6" s="107">
        <v>0.2</v>
      </c>
      <c r="AL6" s="107">
        <v>13.3</v>
      </c>
      <c r="AM6" s="107">
        <v>25.2</v>
      </c>
      <c r="AN6" s="107">
        <v>0.03</v>
      </c>
      <c r="AO6" s="107" t="s">
        <v>578</v>
      </c>
      <c r="AP6" s="107">
        <v>3.7</v>
      </c>
      <c r="AQ6" s="107">
        <v>13.8</v>
      </c>
      <c r="AR6" s="107">
        <v>3.6999999999999998E-2</v>
      </c>
      <c r="AS6" s="107">
        <v>3.4969999999999999</v>
      </c>
      <c r="AT6" s="107">
        <v>236</v>
      </c>
      <c r="AU6" s="107">
        <v>1.5</v>
      </c>
      <c r="AV6" s="107">
        <v>29.2</v>
      </c>
      <c r="AW6" s="107">
        <v>2.6</v>
      </c>
      <c r="AX6" s="107">
        <v>9.25</v>
      </c>
      <c r="AY6" s="107">
        <v>33.6</v>
      </c>
      <c r="AZ6" s="107"/>
      <c r="BA6" s="107">
        <v>0.3</v>
      </c>
      <c r="BB6" s="107">
        <v>23.6</v>
      </c>
      <c r="BC6" s="107">
        <v>5.4</v>
      </c>
      <c r="BD6" s="107">
        <v>0.02</v>
      </c>
      <c r="BE6" s="107">
        <v>3.51</v>
      </c>
      <c r="BF6" s="107"/>
      <c r="BG6" s="107">
        <v>2.2999999999999998</v>
      </c>
      <c r="BH6" s="107">
        <v>7</v>
      </c>
      <c r="BI6" s="107">
        <v>2.6</v>
      </c>
      <c r="BJ6" s="107">
        <v>5.88</v>
      </c>
      <c r="BK6" s="107">
        <v>0.2</v>
      </c>
      <c r="BL6" s="107" t="s">
        <v>578</v>
      </c>
      <c r="BM6" s="107">
        <v>44.2</v>
      </c>
      <c r="BN6" s="129"/>
    </row>
    <row r="7" spans="1:66">
      <c r="A7" s="133" t="s">
        <v>579</v>
      </c>
      <c r="B7" s="126" t="s">
        <v>540</v>
      </c>
      <c r="C7" s="107">
        <v>296</v>
      </c>
      <c r="D7" s="107">
        <v>1</v>
      </c>
      <c r="E7" s="107">
        <v>1530</v>
      </c>
      <c r="F7" s="107">
        <v>5010</v>
      </c>
      <c r="G7" s="107"/>
      <c r="H7" s="107"/>
      <c r="I7" s="107">
        <v>0.61</v>
      </c>
      <c r="J7" s="107">
        <v>90</v>
      </c>
      <c r="K7" s="107">
        <v>1</v>
      </c>
      <c r="L7" s="107">
        <v>30.4</v>
      </c>
      <c r="M7" s="107">
        <v>30.7</v>
      </c>
      <c r="N7" s="107">
        <v>14.1</v>
      </c>
      <c r="O7" s="107">
        <v>16.600000000000001</v>
      </c>
      <c r="P7" s="107">
        <v>1.29</v>
      </c>
      <c r="Q7" s="107">
        <v>12000</v>
      </c>
      <c r="R7" s="107">
        <v>1.45</v>
      </c>
      <c r="S7" s="107">
        <v>1.42</v>
      </c>
      <c r="T7" s="107">
        <v>0.57999999999999996</v>
      </c>
      <c r="U7" s="107">
        <v>4</v>
      </c>
      <c r="V7" s="107">
        <v>5.4</v>
      </c>
      <c r="W7" s="107">
        <v>2.37</v>
      </c>
      <c r="X7" s="107">
        <v>0.2</v>
      </c>
      <c r="Y7" s="107">
        <v>1.1599999999999999</v>
      </c>
      <c r="Z7" s="107">
        <v>1350</v>
      </c>
      <c r="AA7" s="107">
        <v>0.21</v>
      </c>
      <c r="AB7" s="107">
        <v>3.72</v>
      </c>
      <c r="AC7" s="107">
        <v>0.254</v>
      </c>
      <c r="AD7" s="107">
        <v>14.6</v>
      </c>
      <c r="AE7" s="107">
        <v>8.17</v>
      </c>
      <c r="AF7" s="107">
        <v>0.03</v>
      </c>
      <c r="AG7" s="107">
        <v>8.4000000000000005E-2</v>
      </c>
      <c r="AH7" s="107">
        <v>600</v>
      </c>
      <c r="AI7" s="107">
        <v>56</v>
      </c>
      <c r="AJ7" s="107">
        <v>5.2999999999999999E-2</v>
      </c>
      <c r="AK7" s="107">
        <v>0.51</v>
      </c>
      <c r="AL7" s="107">
        <v>13.4</v>
      </c>
      <c r="AM7" s="107">
        <v>25.8</v>
      </c>
      <c r="AN7" s="107">
        <v>2.4E-2</v>
      </c>
      <c r="AO7" s="107">
        <v>10228</v>
      </c>
      <c r="AP7" s="107">
        <v>3.6</v>
      </c>
      <c r="AQ7" s="107">
        <v>13.8</v>
      </c>
      <c r="AR7" s="107">
        <v>3.6999999999999998E-2</v>
      </c>
      <c r="AS7" s="107">
        <v>3.38</v>
      </c>
      <c r="AT7" s="107">
        <v>339</v>
      </c>
      <c r="AU7" s="107">
        <v>1.18</v>
      </c>
      <c r="AV7" s="107">
        <v>28.8</v>
      </c>
      <c r="AW7" s="107">
        <v>2.83</v>
      </c>
      <c r="AX7" s="107">
        <v>9.3000000000000007</v>
      </c>
      <c r="AY7" s="107">
        <v>37.299999999999997</v>
      </c>
      <c r="AZ7" s="107"/>
      <c r="BA7" s="107">
        <v>0.3</v>
      </c>
      <c r="BB7" s="107">
        <v>23.2</v>
      </c>
      <c r="BC7" s="107">
        <v>5.44</v>
      </c>
      <c r="BD7" s="107">
        <v>1.0999999999999999E-2</v>
      </c>
      <c r="BE7" s="107">
        <v>3.68</v>
      </c>
      <c r="BF7" s="107"/>
      <c r="BG7" s="107">
        <v>2.19</v>
      </c>
      <c r="BH7" s="107">
        <v>6.27</v>
      </c>
      <c r="BI7" s="107">
        <v>2.99</v>
      </c>
      <c r="BJ7" s="107">
        <v>5.55</v>
      </c>
      <c r="BK7" s="107">
        <v>0.22</v>
      </c>
      <c r="BL7" s="107">
        <v>7860</v>
      </c>
      <c r="BM7" s="107">
        <v>42.7</v>
      </c>
      <c r="BN7" s="129"/>
    </row>
    <row r="8" spans="1:66">
      <c r="A8" s="133"/>
      <c r="B8" s="126"/>
      <c r="C8" s="107"/>
      <c r="D8" s="107"/>
      <c r="E8" s="107"/>
      <c r="F8" s="107"/>
      <c r="G8" s="107"/>
      <c r="H8" s="107"/>
      <c r="I8" s="107"/>
      <c r="J8" s="107"/>
      <c r="K8" s="107"/>
      <c r="L8" s="107"/>
      <c r="M8" s="107"/>
      <c r="N8" s="107"/>
      <c r="O8" s="107"/>
      <c r="P8" s="107"/>
      <c r="Q8" s="107"/>
      <c r="R8" s="107"/>
      <c r="S8" s="107"/>
      <c r="T8" s="107"/>
      <c r="U8" s="107"/>
      <c r="V8" s="107"/>
      <c r="W8" s="107"/>
      <c r="X8" s="107"/>
      <c r="Y8" s="107"/>
      <c r="Z8" s="107"/>
      <c r="AA8" s="107"/>
      <c r="AB8" s="107"/>
      <c r="AC8" s="107"/>
      <c r="AD8" s="107"/>
      <c r="AE8" s="107"/>
      <c r="AF8" s="107"/>
      <c r="AG8" s="107"/>
      <c r="AH8" s="107"/>
      <c r="AI8" s="107"/>
      <c r="AJ8" s="107"/>
      <c r="AK8" s="107"/>
      <c r="AL8" s="107"/>
      <c r="AM8" s="107"/>
      <c r="AN8" s="107"/>
      <c r="AO8" s="107"/>
      <c r="AP8" s="107"/>
      <c r="AQ8" s="107"/>
      <c r="AR8" s="107"/>
      <c r="AS8" s="107"/>
      <c r="AT8" s="107"/>
      <c r="AU8" s="107"/>
      <c r="AV8" s="107"/>
      <c r="AW8" s="107"/>
      <c r="AX8" s="107"/>
      <c r="AY8" s="107"/>
      <c r="AZ8" s="107"/>
      <c r="BA8" s="107"/>
      <c r="BB8" s="107"/>
      <c r="BC8" s="107"/>
      <c r="BD8" s="107"/>
      <c r="BE8" s="107"/>
      <c r="BF8" s="107"/>
      <c r="BG8" s="107"/>
      <c r="BH8" s="107"/>
      <c r="BI8" s="107"/>
      <c r="BJ8" s="107"/>
      <c r="BK8" s="107"/>
      <c r="BL8" s="107"/>
      <c r="BM8" s="107"/>
      <c r="BN8" s="129"/>
    </row>
    <row r="9" spans="1:66">
      <c r="A9" s="133" t="s">
        <v>580</v>
      </c>
      <c r="B9" s="126" t="s">
        <v>538</v>
      </c>
      <c r="C9" s="107"/>
      <c r="D9" s="107"/>
      <c r="E9" s="107"/>
      <c r="F9" s="107"/>
      <c r="G9" s="107"/>
      <c r="H9" s="107"/>
      <c r="I9" s="107"/>
      <c r="J9" s="107"/>
      <c r="K9" s="107"/>
      <c r="L9" s="107"/>
      <c r="M9" s="107"/>
      <c r="N9" s="107"/>
      <c r="O9" s="107"/>
      <c r="P9" s="107"/>
      <c r="Q9" s="107"/>
      <c r="R9" s="107"/>
      <c r="S9" s="107"/>
      <c r="T9" s="107"/>
      <c r="U9" s="107"/>
      <c r="V9" s="107"/>
      <c r="W9" s="107"/>
      <c r="X9" s="107"/>
      <c r="Y9" s="107"/>
      <c r="Z9" s="107"/>
      <c r="AA9" s="107"/>
      <c r="AB9" s="107"/>
      <c r="AC9" s="107"/>
      <c r="AD9" s="107"/>
      <c r="AE9" s="107"/>
      <c r="AF9" s="107"/>
      <c r="AG9" s="107"/>
      <c r="AH9" s="107"/>
      <c r="AI9" s="107"/>
      <c r="AJ9" s="107"/>
      <c r="AK9" s="107"/>
      <c r="AL9" s="107"/>
      <c r="AM9" s="107"/>
      <c r="AN9" s="107">
        <v>2.5000000000000001E-2</v>
      </c>
      <c r="AO9" s="107"/>
      <c r="AP9" s="107"/>
      <c r="AQ9" s="107"/>
      <c r="AR9" s="107"/>
      <c r="AS9" s="107">
        <v>1.8129999999999999</v>
      </c>
      <c r="AT9" s="107"/>
      <c r="AU9" s="107"/>
      <c r="AV9" s="107"/>
      <c r="AW9" s="107"/>
      <c r="AX9" s="107"/>
      <c r="AY9" s="107"/>
      <c r="AZ9" s="107"/>
      <c r="BA9" s="107"/>
      <c r="BB9" s="107"/>
      <c r="BC9" s="107"/>
      <c r="BD9" s="107">
        <v>0.01</v>
      </c>
      <c r="BE9" s="107"/>
      <c r="BF9" s="107"/>
      <c r="BG9" s="107"/>
      <c r="BH9" s="107"/>
      <c r="BI9" s="107"/>
      <c r="BJ9" s="107"/>
      <c r="BK9" s="107"/>
      <c r="BL9" s="107"/>
      <c r="BM9" s="107"/>
      <c r="BN9" s="129"/>
    </row>
    <row r="10" spans="1:66">
      <c r="A10" s="133" t="s">
        <v>581</v>
      </c>
      <c r="B10" s="126" t="s">
        <v>540</v>
      </c>
      <c r="C10" s="107"/>
      <c r="D10" s="107"/>
      <c r="E10" s="107"/>
      <c r="F10" s="107"/>
      <c r="G10" s="107"/>
      <c r="H10" s="107"/>
      <c r="I10" s="107"/>
      <c r="J10" s="107"/>
      <c r="K10" s="107"/>
      <c r="L10" s="107"/>
      <c r="M10" s="107"/>
      <c r="N10" s="107"/>
      <c r="O10" s="107"/>
      <c r="P10" s="107"/>
      <c r="Q10" s="107"/>
      <c r="R10" s="107"/>
      <c r="S10" s="107"/>
      <c r="T10" s="107"/>
      <c r="U10" s="107"/>
      <c r="V10" s="107"/>
      <c r="W10" s="107"/>
      <c r="X10" s="107"/>
      <c r="Y10" s="107"/>
      <c r="Z10" s="107"/>
      <c r="AA10" s="107"/>
      <c r="AB10" s="107"/>
      <c r="AC10" s="107"/>
      <c r="AD10" s="107"/>
      <c r="AE10" s="107"/>
      <c r="AF10" s="107"/>
      <c r="AG10" s="107"/>
      <c r="AH10" s="107"/>
      <c r="AI10" s="107"/>
      <c r="AJ10" s="107"/>
      <c r="AK10" s="107"/>
      <c r="AL10" s="107"/>
      <c r="AM10" s="107"/>
      <c r="AN10" s="107">
        <v>2.1000000000000001E-2</v>
      </c>
      <c r="AO10" s="107"/>
      <c r="AP10" s="107"/>
      <c r="AQ10" s="107"/>
      <c r="AR10" s="107"/>
      <c r="AS10" s="107">
        <v>1.76</v>
      </c>
      <c r="AT10" s="107"/>
      <c r="AU10" s="107"/>
      <c r="AV10" s="107"/>
      <c r="AW10" s="107"/>
      <c r="AX10" s="107"/>
      <c r="AY10" s="107"/>
      <c r="AZ10" s="107"/>
      <c r="BA10" s="107"/>
      <c r="BB10" s="107"/>
      <c r="BC10" s="107"/>
      <c r="BD10" s="107">
        <v>8.9999999999999993E-3</v>
      </c>
      <c r="BE10" s="107"/>
      <c r="BF10" s="107"/>
      <c r="BG10" s="107"/>
      <c r="BH10" s="107"/>
      <c r="BI10" s="107"/>
      <c r="BJ10" s="107"/>
      <c r="BK10" s="107"/>
      <c r="BL10" s="107"/>
      <c r="BM10" s="107"/>
      <c r="BN10" s="129"/>
    </row>
    <row r="11" spans="1:66">
      <c r="A11" s="133"/>
      <c r="B11" s="126"/>
      <c r="C11" s="107"/>
      <c r="D11" s="107"/>
      <c r="E11" s="107"/>
      <c r="F11" s="107"/>
      <c r="G11" s="107"/>
      <c r="H11" s="107"/>
      <c r="I11" s="107"/>
      <c r="J11" s="107"/>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107"/>
      <c r="AH11" s="107"/>
      <c r="AI11" s="107"/>
      <c r="AJ11" s="107"/>
      <c r="AK11" s="107"/>
      <c r="AL11" s="107"/>
      <c r="AM11" s="107"/>
      <c r="AN11" s="107"/>
      <c r="AO11" s="107"/>
      <c r="AP11" s="107"/>
      <c r="AQ11" s="107"/>
      <c r="AR11" s="107"/>
      <c r="AS11" s="107"/>
      <c r="AT11" s="107"/>
      <c r="AU11" s="107"/>
      <c r="AV11" s="107"/>
      <c r="AW11" s="107"/>
      <c r="AX11" s="107"/>
      <c r="AY11" s="107"/>
      <c r="AZ11" s="107"/>
      <c r="BA11" s="107"/>
      <c r="BB11" s="107"/>
      <c r="BC11" s="107"/>
      <c r="BD11" s="107"/>
      <c r="BE11" s="107"/>
      <c r="BF11" s="107"/>
      <c r="BG11" s="107"/>
      <c r="BH11" s="107"/>
      <c r="BI11" s="107"/>
      <c r="BJ11" s="107"/>
      <c r="BK11" s="107"/>
      <c r="BL11" s="107"/>
      <c r="BM11" s="107"/>
      <c r="BN11" s="129"/>
    </row>
    <row r="12" spans="1:66">
      <c r="A12" s="133" t="s">
        <v>582</v>
      </c>
      <c r="B12" s="126" t="s">
        <v>538</v>
      </c>
      <c r="C12" s="107"/>
      <c r="D12" s="107"/>
      <c r="E12" s="107"/>
      <c r="F12" s="107"/>
      <c r="G12" s="107"/>
      <c r="H12" s="107"/>
      <c r="I12" s="107"/>
      <c r="J12" s="107"/>
      <c r="K12" s="107"/>
      <c r="L12" s="107"/>
      <c r="M12" s="107"/>
      <c r="N12" s="107"/>
      <c r="O12" s="107"/>
      <c r="P12" s="107"/>
      <c r="Q12" s="107"/>
      <c r="R12" s="107"/>
      <c r="S12" s="107"/>
      <c r="T12" s="107"/>
      <c r="U12" s="107"/>
      <c r="V12" s="107"/>
      <c r="W12" s="107"/>
      <c r="X12" s="107"/>
      <c r="Y12" s="107"/>
      <c r="Z12" s="107"/>
      <c r="AA12" s="107"/>
      <c r="AB12" s="107"/>
      <c r="AC12" s="107"/>
      <c r="AD12" s="107"/>
      <c r="AE12" s="107"/>
      <c r="AF12" s="107"/>
      <c r="AG12" s="107"/>
      <c r="AH12" s="107"/>
      <c r="AI12" s="107"/>
      <c r="AJ12" s="107"/>
      <c r="AK12" s="107"/>
      <c r="AL12" s="107"/>
      <c r="AM12" s="107"/>
      <c r="AN12" s="107">
        <v>1.7999999999999999E-2</v>
      </c>
      <c r="AO12" s="107"/>
      <c r="AP12" s="107"/>
      <c r="AQ12" s="107"/>
      <c r="AR12" s="107"/>
      <c r="AS12" s="107">
        <v>2.7E-2</v>
      </c>
      <c r="AT12" s="107"/>
      <c r="AU12" s="107"/>
      <c r="AV12" s="107"/>
      <c r="AW12" s="107"/>
      <c r="AX12" s="107"/>
      <c r="AY12" s="107"/>
      <c r="AZ12" s="107"/>
      <c r="BA12" s="107"/>
      <c r="BB12" s="107"/>
      <c r="BC12" s="107"/>
      <c r="BD12" s="107">
        <v>0.12</v>
      </c>
      <c r="BE12" s="107"/>
      <c r="BF12" s="107"/>
      <c r="BG12" s="107"/>
      <c r="BH12" s="107"/>
      <c r="BI12" s="107"/>
      <c r="BJ12" s="107"/>
      <c r="BK12" s="107"/>
      <c r="BL12" s="107"/>
      <c r="BM12" s="107"/>
      <c r="BN12" s="129"/>
    </row>
    <row r="13" spans="1:66">
      <c r="A13" s="133" t="s">
        <v>582</v>
      </c>
      <c r="B13" s="126" t="s">
        <v>538</v>
      </c>
      <c r="C13" s="107"/>
      <c r="D13" s="107"/>
      <c r="E13" s="107"/>
      <c r="F13" s="107"/>
      <c r="G13" s="107"/>
      <c r="H13" s="107"/>
      <c r="I13" s="107"/>
      <c r="J13" s="107"/>
      <c r="K13" s="107"/>
      <c r="L13" s="107"/>
      <c r="M13" s="107"/>
      <c r="N13" s="107"/>
      <c r="O13" s="107"/>
      <c r="P13" s="107"/>
      <c r="Q13" s="107"/>
      <c r="R13" s="107"/>
      <c r="S13" s="107"/>
      <c r="T13" s="107"/>
      <c r="U13" s="107"/>
      <c r="V13" s="107"/>
      <c r="W13" s="107"/>
      <c r="X13" s="107"/>
      <c r="Y13" s="107"/>
      <c r="Z13" s="107"/>
      <c r="AA13" s="107"/>
      <c r="AB13" s="107"/>
      <c r="AC13" s="107"/>
      <c r="AD13" s="107"/>
      <c r="AE13" s="107"/>
      <c r="AF13" s="107"/>
      <c r="AG13" s="107"/>
      <c r="AH13" s="107"/>
      <c r="AI13" s="107"/>
      <c r="AJ13" s="107"/>
      <c r="AK13" s="107"/>
      <c r="AL13" s="107"/>
      <c r="AM13" s="107"/>
      <c r="AN13" s="107">
        <v>1.9E-2</v>
      </c>
      <c r="AO13" s="107"/>
      <c r="AP13" s="107"/>
      <c r="AQ13" s="107"/>
      <c r="AR13" s="107"/>
      <c r="AS13" s="107">
        <v>2.7E-2</v>
      </c>
      <c r="AT13" s="107"/>
      <c r="AU13" s="107"/>
      <c r="AV13" s="107"/>
      <c r="AW13" s="107"/>
      <c r="AX13" s="107"/>
      <c r="AY13" s="107"/>
      <c r="AZ13" s="107"/>
      <c r="BA13" s="107"/>
      <c r="BB13" s="107"/>
      <c r="BC13" s="107"/>
      <c r="BD13" s="107">
        <v>0.13</v>
      </c>
      <c r="BE13" s="107"/>
      <c r="BF13" s="107"/>
      <c r="BG13" s="107"/>
      <c r="BH13" s="107"/>
      <c r="BI13" s="107"/>
      <c r="BJ13" s="107"/>
      <c r="BK13" s="107"/>
      <c r="BL13" s="107"/>
      <c r="BM13" s="107"/>
      <c r="BN13" s="129"/>
    </row>
    <row r="14" spans="1:66">
      <c r="A14" s="133" t="s">
        <v>583</v>
      </c>
      <c r="B14" s="126" t="s">
        <v>540</v>
      </c>
      <c r="C14" s="107"/>
      <c r="D14" s="107"/>
      <c r="E14" s="107"/>
      <c r="F14" s="107"/>
      <c r="G14" s="107"/>
      <c r="H14" s="107"/>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c r="AN14" s="107">
        <v>1.7999999999999999E-2</v>
      </c>
      <c r="AO14" s="107"/>
      <c r="AP14" s="107"/>
      <c r="AQ14" s="107"/>
      <c r="AR14" s="107"/>
      <c r="AS14" s="107">
        <v>3.2000000000000001E-2</v>
      </c>
      <c r="AT14" s="107"/>
      <c r="AU14" s="107"/>
      <c r="AV14" s="107"/>
      <c r="AW14" s="107"/>
      <c r="AX14" s="107"/>
      <c r="AY14" s="107"/>
      <c r="AZ14" s="107"/>
      <c r="BA14" s="107"/>
      <c r="BB14" s="107"/>
      <c r="BC14" s="107"/>
      <c r="BD14" s="107">
        <v>0.11600000000000001</v>
      </c>
      <c r="BE14" s="107"/>
      <c r="BF14" s="107"/>
      <c r="BG14" s="107"/>
      <c r="BH14" s="107"/>
      <c r="BI14" s="107"/>
      <c r="BJ14" s="107"/>
      <c r="BK14" s="107"/>
      <c r="BL14" s="107"/>
      <c r="BM14" s="107"/>
      <c r="BN14" s="129"/>
    </row>
    <row r="15" spans="1:66">
      <c r="A15" s="6"/>
      <c r="B15" s="9"/>
    </row>
    <row r="16" spans="1:66">
      <c r="A16" s="133" t="s">
        <v>584</v>
      </c>
      <c r="B16" s="126" t="s">
        <v>538</v>
      </c>
      <c r="C16" s="107"/>
      <c r="D16" s="107"/>
      <c r="E16" s="107"/>
      <c r="F16" s="107"/>
      <c r="G16" s="107"/>
      <c r="H16" s="107"/>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c r="AH16" s="107"/>
      <c r="AI16" s="107"/>
      <c r="AJ16" s="107"/>
      <c r="AK16" s="107"/>
      <c r="AL16" s="107"/>
      <c r="AM16" s="107"/>
      <c r="AN16" s="107">
        <v>4.5999999999999999E-2</v>
      </c>
      <c r="AO16" s="107"/>
      <c r="AP16" s="107"/>
      <c r="AQ16" s="107"/>
      <c r="AR16" s="107"/>
      <c r="AS16" s="107">
        <v>0.123</v>
      </c>
      <c r="AT16" s="107"/>
      <c r="AU16" s="107"/>
      <c r="AV16" s="107"/>
      <c r="AW16" s="107"/>
      <c r="AX16" s="107"/>
      <c r="AY16" s="107"/>
      <c r="AZ16" s="107"/>
      <c r="BA16" s="107"/>
      <c r="BB16" s="107"/>
      <c r="BC16" s="107"/>
      <c r="BD16" s="107"/>
      <c r="BE16" s="107"/>
      <c r="BF16" s="107"/>
      <c r="BG16" s="107"/>
      <c r="BH16" s="107"/>
      <c r="BI16" s="107"/>
      <c r="BJ16" s="107"/>
      <c r="BK16" s="107"/>
      <c r="BL16" s="107"/>
      <c r="BM16" s="107"/>
      <c r="BN16" s="129"/>
    </row>
    <row r="17" spans="1:66">
      <c r="A17" s="133" t="s">
        <v>585</v>
      </c>
      <c r="B17" s="126" t="s">
        <v>540</v>
      </c>
      <c r="C17" s="107"/>
      <c r="D17" s="107"/>
      <c r="E17" s="107"/>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v>4.1000000000000002E-2</v>
      </c>
      <c r="AO17" s="107"/>
      <c r="AP17" s="107"/>
      <c r="AQ17" s="107"/>
      <c r="AR17" s="107"/>
      <c r="AS17" s="107">
        <v>0.126</v>
      </c>
      <c r="AT17" s="107"/>
      <c r="AU17" s="107"/>
      <c r="AV17" s="107"/>
      <c r="AW17" s="107"/>
      <c r="AX17" s="107"/>
      <c r="AY17" s="107"/>
      <c r="AZ17" s="107"/>
      <c r="BA17" s="107"/>
      <c r="BB17" s="107"/>
      <c r="BC17" s="107"/>
      <c r="BD17" s="107"/>
      <c r="BE17" s="107"/>
      <c r="BF17" s="107"/>
      <c r="BG17" s="107"/>
      <c r="BH17" s="107"/>
      <c r="BI17" s="107"/>
      <c r="BJ17" s="107"/>
      <c r="BK17" s="107"/>
      <c r="BL17" s="107"/>
      <c r="BM17" s="107"/>
      <c r="BN17" s="129"/>
    </row>
    <row r="18" spans="1:66">
      <c r="A18" s="133"/>
      <c r="B18" s="9"/>
      <c r="C18" s="107"/>
      <c r="D18" s="107"/>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7"/>
      <c r="BA18" s="107"/>
      <c r="BB18" s="107"/>
      <c r="BC18" s="107"/>
      <c r="BD18" s="107"/>
      <c r="BE18" s="107"/>
      <c r="BF18" s="107"/>
      <c r="BG18" s="107"/>
      <c r="BH18" s="107"/>
      <c r="BI18" s="107"/>
      <c r="BJ18" s="107"/>
      <c r="BK18" s="107"/>
      <c r="BL18" s="107"/>
      <c r="BM18" s="107"/>
      <c r="BN18" s="129"/>
    </row>
    <row r="19" spans="1:66">
      <c r="A19" s="133" t="s">
        <v>586</v>
      </c>
      <c r="B19" s="126" t="s">
        <v>538</v>
      </c>
      <c r="C19" s="107">
        <v>6.12</v>
      </c>
      <c r="D19" s="107">
        <v>1.1200000000000001</v>
      </c>
      <c r="E19" s="107">
        <v>215</v>
      </c>
      <c r="F19" s="107"/>
      <c r="G19" s="107"/>
      <c r="H19" s="107"/>
      <c r="I19" s="107"/>
      <c r="J19" s="107">
        <v>3.2</v>
      </c>
      <c r="K19" s="107">
        <v>1.8</v>
      </c>
      <c r="L19" s="107">
        <v>30.4</v>
      </c>
      <c r="M19" s="107">
        <v>52.8</v>
      </c>
      <c r="N19" s="107">
        <v>28.1</v>
      </c>
      <c r="O19" s="107">
        <v>24</v>
      </c>
      <c r="P19" s="107">
        <v>2.81</v>
      </c>
      <c r="Q19" s="107">
        <v>241</v>
      </c>
      <c r="R19" s="107"/>
      <c r="S19" s="107"/>
      <c r="T19" s="107"/>
      <c r="U19" s="107">
        <v>7.3</v>
      </c>
      <c r="V19" s="107">
        <v>4.5599999999999996</v>
      </c>
      <c r="W19" s="107">
        <v>3.5</v>
      </c>
      <c r="X19" s="107"/>
      <c r="Y19" s="107">
        <v>0.7</v>
      </c>
      <c r="Z19" s="107">
        <v>680</v>
      </c>
      <c r="AA19" s="107">
        <v>0.5</v>
      </c>
      <c r="AB19" s="107">
        <v>0.18</v>
      </c>
      <c r="AC19" s="107">
        <v>0.55000000000000004</v>
      </c>
      <c r="AD19" s="107">
        <v>25.1</v>
      </c>
      <c r="AE19" s="107">
        <v>30.4</v>
      </c>
      <c r="AF19" s="107">
        <v>0.2</v>
      </c>
      <c r="AG19" s="107">
        <v>0.93</v>
      </c>
      <c r="AH19" s="107">
        <v>1730</v>
      </c>
      <c r="AI19" s="107">
        <v>8.92</v>
      </c>
      <c r="AJ19" s="107"/>
      <c r="AK19" s="107"/>
      <c r="AL19" s="107"/>
      <c r="AM19" s="107">
        <v>36.4</v>
      </c>
      <c r="AN19" s="107">
        <v>8.8999999999999996E-2</v>
      </c>
      <c r="AO19" s="107">
        <v>1350</v>
      </c>
      <c r="AP19" s="107">
        <v>6</v>
      </c>
      <c r="AQ19" s="107">
        <v>42.2</v>
      </c>
      <c r="AR19" s="107"/>
      <c r="AS19" s="107">
        <v>6.7119999999999997</v>
      </c>
      <c r="AT19" s="107">
        <v>2.38</v>
      </c>
      <c r="AU19" s="107">
        <v>4</v>
      </c>
      <c r="AV19" s="107"/>
      <c r="AW19" s="107"/>
      <c r="AX19" s="107"/>
      <c r="AY19" s="107">
        <v>20</v>
      </c>
      <c r="AZ19" s="107"/>
      <c r="BA19" s="107"/>
      <c r="BB19" s="107">
        <v>0.11</v>
      </c>
      <c r="BC19" s="107">
        <v>10.5</v>
      </c>
      <c r="BD19" s="107">
        <v>0.03</v>
      </c>
      <c r="BE19" s="107">
        <v>4.18</v>
      </c>
      <c r="BF19" s="107"/>
      <c r="BG19" s="107">
        <v>8.6</v>
      </c>
      <c r="BH19" s="107">
        <v>34</v>
      </c>
      <c r="BI19" s="107">
        <v>1.2</v>
      </c>
      <c r="BJ19" s="107">
        <v>12.9</v>
      </c>
      <c r="BK19" s="107"/>
      <c r="BL19" s="107" t="s">
        <v>578</v>
      </c>
      <c r="BM19" s="107">
        <v>24.9</v>
      </c>
      <c r="BN19" s="129"/>
    </row>
    <row r="20" spans="1:66">
      <c r="A20" s="133" t="s">
        <v>587</v>
      </c>
      <c r="B20" s="126" t="s">
        <v>540</v>
      </c>
      <c r="C20" s="107">
        <v>6.27</v>
      </c>
      <c r="D20" s="107">
        <v>1.1000000000000001</v>
      </c>
      <c r="E20" s="107">
        <v>205</v>
      </c>
      <c r="F20" s="107"/>
      <c r="G20" s="107"/>
      <c r="H20" s="107"/>
      <c r="I20" s="107"/>
      <c r="J20" s="107">
        <v>3.05</v>
      </c>
      <c r="K20" s="107">
        <v>1.81</v>
      </c>
      <c r="L20" s="107">
        <v>28.8</v>
      </c>
      <c r="M20" s="107">
        <v>54</v>
      </c>
      <c r="N20" s="107">
        <v>27.1</v>
      </c>
      <c r="O20" s="107">
        <v>23.2</v>
      </c>
      <c r="P20" s="107">
        <v>2.96</v>
      </c>
      <c r="Q20" s="107">
        <v>226</v>
      </c>
      <c r="R20" s="107"/>
      <c r="S20" s="107"/>
      <c r="T20" s="107"/>
      <c r="U20" s="107">
        <v>7.27</v>
      </c>
      <c r="V20" s="107">
        <v>4.78</v>
      </c>
      <c r="W20" s="107">
        <v>3.53</v>
      </c>
      <c r="X20" s="107"/>
      <c r="Y20" s="107">
        <v>0.61</v>
      </c>
      <c r="Z20" s="107">
        <v>670</v>
      </c>
      <c r="AA20" s="107">
        <v>0.48</v>
      </c>
      <c r="AB20" s="107">
        <v>0.2</v>
      </c>
      <c r="AC20" s="107">
        <v>0.5</v>
      </c>
      <c r="AD20" s="107">
        <v>26.4</v>
      </c>
      <c r="AE20" s="107">
        <v>29.9</v>
      </c>
      <c r="AF20" s="107">
        <v>0.15</v>
      </c>
      <c r="AG20" s="107">
        <v>0.89200000000000002</v>
      </c>
      <c r="AH20" s="107">
        <v>1630</v>
      </c>
      <c r="AI20" s="107">
        <v>8.25</v>
      </c>
      <c r="AJ20" s="107"/>
      <c r="AK20" s="107"/>
      <c r="AL20" s="107"/>
      <c r="AM20" s="107">
        <v>35.200000000000003</v>
      </c>
      <c r="AN20" s="107">
        <v>8.5999999999999993E-2</v>
      </c>
      <c r="AO20" s="107">
        <v>1300</v>
      </c>
      <c r="AP20" s="107">
        <v>5.93</v>
      </c>
      <c r="AQ20" s="107">
        <v>41.6</v>
      </c>
      <c r="AR20" s="107"/>
      <c r="AS20" s="107">
        <v>6.02</v>
      </c>
      <c r="AT20" s="107">
        <v>4.6900000000000004</v>
      </c>
      <c r="AU20" s="107">
        <v>3.42</v>
      </c>
      <c r="AV20" s="107"/>
      <c r="AW20" s="107"/>
      <c r="AX20" s="107"/>
      <c r="AY20" s="107">
        <v>23.2</v>
      </c>
      <c r="AZ20" s="107"/>
      <c r="BA20" s="107"/>
      <c r="BB20" s="107">
        <v>0.17</v>
      </c>
      <c r="BC20" s="107">
        <v>10.3</v>
      </c>
      <c r="BD20" s="107">
        <v>2.7E-2</v>
      </c>
      <c r="BE20" s="107">
        <v>5.92</v>
      </c>
      <c r="BF20" s="107"/>
      <c r="BG20" s="107">
        <v>8.36</v>
      </c>
      <c r="BH20" s="107">
        <v>33.1</v>
      </c>
      <c r="BI20" s="107">
        <v>1.4</v>
      </c>
      <c r="BJ20" s="107">
        <v>13</v>
      </c>
      <c r="BK20" s="107"/>
      <c r="BL20" s="107">
        <v>16900</v>
      </c>
      <c r="BM20" s="107">
        <v>19</v>
      </c>
      <c r="BN20" s="129"/>
    </row>
    <row r="21" spans="1:66">
      <c r="A21" s="133"/>
      <c r="B21" s="9"/>
      <c r="C21" s="107"/>
      <c r="D21" s="107"/>
      <c r="E21" s="107"/>
      <c r="F21" s="107"/>
      <c r="G21" s="107"/>
      <c r="H21" s="107"/>
      <c r="I21" s="107"/>
      <c r="J21" s="107"/>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c r="AH21" s="107"/>
      <c r="AI21" s="107"/>
      <c r="AJ21" s="107"/>
      <c r="AK21" s="107"/>
      <c r="AL21" s="107"/>
      <c r="AM21" s="107"/>
      <c r="AN21" s="107"/>
      <c r="AO21" s="107"/>
      <c r="AP21" s="107"/>
      <c r="AQ21" s="107"/>
      <c r="AR21" s="107"/>
      <c r="AS21" s="107"/>
      <c r="AT21" s="107"/>
      <c r="AU21" s="107"/>
      <c r="AV21" s="107"/>
      <c r="AW21" s="107"/>
      <c r="AX21" s="107"/>
      <c r="AY21" s="107"/>
      <c r="AZ21" s="107"/>
      <c r="BA21" s="107"/>
      <c r="BB21" s="107"/>
      <c r="BC21" s="107"/>
      <c r="BD21" s="107"/>
      <c r="BE21" s="107"/>
      <c r="BF21" s="107"/>
      <c r="BG21" s="107"/>
      <c r="BH21" s="107"/>
      <c r="BI21" s="107"/>
      <c r="BJ21" s="107"/>
      <c r="BK21" s="107"/>
      <c r="BL21" s="107"/>
      <c r="BM21" s="107"/>
      <c r="BN21" s="129"/>
    </row>
    <row r="22" spans="1:66">
      <c r="A22" s="133" t="s">
        <v>586</v>
      </c>
      <c r="B22" s="126" t="s">
        <v>538</v>
      </c>
      <c r="C22" s="107"/>
      <c r="D22" s="107"/>
      <c r="E22" s="107"/>
      <c r="F22" s="107"/>
      <c r="G22" s="107"/>
      <c r="H22" s="107"/>
      <c r="I22" s="107"/>
      <c r="J22" s="107"/>
      <c r="K22" s="107"/>
      <c r="L22" s="107"/>
      <c r="M22" s="107"/>
      <c r="N22" s="107"/>
      <c r="O22" s="107"/>
      <c r="P22" s="107"/>
      <c r="Q22" s="107"/>
      <c r="R22" s="107"/>
      <c r="S22" s="107"/>
      <c r="T22" s="107"/>
      <c r="U22" s="107"/>
      <c r="V22" s="107"/>
      <c r="W22" s="107"/>
      <c r="X22" s="107"/>
      <c r="Y22" s="107"/>
      <c r="Z22" s="107"/>
      <c r="AA22" s="107"/>
      <c r="AB22" s="107"/>
      <c r="AC22" s="107"/>
      <c r="AD22" s="107"/>
      <c r="AE22" s="107"/>
      <c r="AF22" s="107"/>
      <c r="AG22" s="107"/>
      <c r="AH22" s="107"/>
      <c r="AI22" s="107"/>
      <c r="AJ22" s="107"/>
      <c r="AK22" s="107"/>
      <c r="AL22" s="107"/>
      <c r="AM22" s="107"/>
      <c r="AN22" s="107">
        <v>0.09</v>
      </c>
      <c r="AO22" s="107"/>
      <c r="AP22" s="107"/>
      <c r="AQ22" s="107"/>
      <c r="AR22" s="107"/>
      <c r="AS22" s="107">
        <v>6.3529999999999998</v>
      </c>
      <c r="AT22" s="107"/>
      <c r="AU22" s="107"/>
      <c r="AV22" s="107"/>
      <c r="AW22" s="107"/>
      <c r="AX22" s="107"/>
      <c r="AY22" s="107"/>
      <c r="AZ22" s="107"/>
      <c r="BA22" s="107"/>
      <c r="BB22" s="107"/>
      <c r="BC22" s="107"/>
      <c r="BD22" s="107">
        <v>0.03</v>
      </c>
      <c r="BE22" s="107"/>
      <c r="BF22" s="107"/>
      <c r="BG22" s="107"/>
      <c r="BH22" s="107"/>
      <c r="BI22" s="107"/>
      <c r="BJ22" s="107"/>
      <c r="BK22" s="107"/>
      <c r="BL22" s="107"/>
      <c r="BM22" s="107"/>
      <c r="BN22" s="129"/>
    </row>
    <row r="23" spans="1:66">
      <c r="A23" s="133" t="s">
        <v>587</v>
      </c>
      <c r="B23" s="126" t="s">
        <v>540</v>
      </c>
      <c r="C23" s="107"/>
      <c r="D23" s="107"/>
      <c r="E23" s="107"/>
      <c r="F23" s="107"/>
      <c r="G23" s="107"/>
      <c r="H23" s="107"/>
      <c r="I23" s="107"/>
      <c r="J23" s="107"/>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J23" s="107"/>
      <c r="AK23" s="107"/>
      <c r="AL23" s="107"/>
      <c r="AM23" s="107"/>
      <c r="AN23" s="107">
        <v>8.5999999999999993E-2</v>
      </c>
      <c r="AO23" s="107"/>
      <c r="AP23" s="107"/>
      <c r="AQ23" s="107"/>
      <c r="AR23" s="107"/>
      <c r="AS23" s="107">
        <v>6.02</v>
      </c>
      <c r="AT23" s="107"/>
      <c r="AU23" s="107"/>
      <c r="AV23" s="107"/>
      <c r="AW23" s="107"/>
      <c r="AX23" s="107"/>
      <c r="AY23" s="107"/>
      <c r="AZ23" s="107"/>
      <c r="BA23" s="107"/>
      <c r="BB23" s="107"/>
      <c r="BC23" s="107"/>
      <c r="BD23" s="107">
        <v>2.7E-2</v>
      </c>
      <c r="BE23" s="107"/>
      <c r="BF23" s="107"/>
      <c r="BG23" s="107"/>
      <c r="BH23" s="107"/>
      <c r="BI23" s="107"/>
      <c r="BJ23" s="107"/>
      <c r="BK23" s="107"/>
      <c r="BL23" s="107"/>
      <c r="BM23" s="107"/>
      <c r="BN23" s="129"/>
    </row>
    <row r="24" spans="1:66">
      <c r="A24" s="6"/>
      <c r="B24" s="9"/>
    </row>
    <row r="25" spans="1:66">
      <c r="A25" s="133" t="s">
        <v>588</v>
      </c>
      <c r="B25" s="126" t="s">
        <v>538</v>
      </c>
      <c r="C25" s="107"/>
      <c r="D25" s="107">
        <v>1.18</v>
      </c>
      <c r="E25" s="107">
        <v>161</v>
      </c>
      <c r="F25" s="107">
        <v>169</v>
      </c>
      <c r="G25" s="107"/>
      <c r="H25" s="107"/>
      <c r="I25" s="107">
        <v>0.6</v>
      </c>
      <c r="J25" s="107">
        <v>2.98</v>
      </c>
      <c r="K25" s="107">
        <v>3.7</v>
      </c>
      <c r="L25" s="107"/>
      <c r="M25" s="107">
        <v>78</v>
      </c>
      <c r="N25" s="107">
        <v>199</v>
      </c>
      <c r="O25" s="107">
        <v>40</v>
      </c>
      <c r="P25" s="107">
        <v>0.53</v>
      </c>
      <c r="Q25" s="107">
        <v>2920</v>
      </c>
      <c r="R25" s="107"/>
      <c r="S25" s="107"/>
      <c r="T25" s="107"/>
      <c r="U25" s="107">
        <v>16.600000000000001</v>
      </c>
      <c r="V25" s="107">
        <v>12.9</v>
      </c>
      <c r="W25" s="107"/>
      <c r="X25" s="107">
        <v>0.1</v>
      </c>
      <c r="Y25" s="107">
        <v>0.8</v>
      </c>
      <c r="Z25" s="107"/>
      <c r="AA25" s="107"/>
      <c r="AB25" s="107">
        <v>0.12</v>
      </c>
      <c r="AC25" s="107">
        <v>0.42</v>
      </c>
      <c r="AD25" s="107">
        <v>80</v>
      </c>
      <c r="AE25" s="107">
        <v>14.1</v>
      </c>
      <c r="AF25" s="107">
        <v>0.2</v>
      </c>
      <c r="AG25" s="107">
        <v>1.1100000000000001</v>
      </c>
      <c r="AH25" s="107">
        <v>2420</v>
      </c>
      <c r="AI25" s="107">
        <v>72.599999999999994</v>
      </c>
      <c r="AJ25" s="107">
        <v>4.7E-2</v>
      </c>
      <c r="AK25" s="107"/>
      <c r="AL25" s="107"/>
      <c r="AM25" s="107">
        <v>76.5</v>
      </c>
      <c r="AN25" s="107"/>
      <c r="AO25" s="107">
        <v>5.0999999999999996</v>
      </c>
      <c r="AP25" s="107"/>
      <c r="AQ25" s="107">
        <v>29.9</v>
      </c>
      <c r="AR25" s="107"/>
      <c r="AS25" s="107"/>
      <c r="AT25" s="107">
        <v>1.47</v>
      </c>
      <c r="AU25" s="107">
        <v>11</v>
      </c>
      <c r="AV25" s="107">
        <v>1.1000000000000001</v>
      </c>
      <c r="AW25" s="107"/>
      <c r="AX25" s="107">
        <v>3.51</v>
      </c>
      <c r="AY25" s="107">
        <v>34.700000000000003</v>
      </c>
      <c r="AZ25" s="107"/>
      <c r="BA25" s="107">
        <v>0.5</v>
      </c>
      <c r="BB25" s="107">
        <v>0.28999999999999998</v>
      </c>
      <c r="BC25" s="107">
        <v>7.6</v>
      </c>
      <c r="BD25" s="107"/>
      <c r="BE25" s="107">
        <v>0.09</v>
      </c>
      <c r="BF25" s="107"/>
      <c r="BG25" s="107">
        <v>13.5</v>
      </c>
      <c r="BH25" s="107">
        <v>223</v>
      </c>
      <c r="BI25" s="107">
        <v>30.4</v>
      </c>
      <c r="BJ25" s="107">
        <v>14.1</v>
      </c>
      <c r="BK25" s="107">
        <v>1.3</v>
      </c>
      <c r="BL25" s="107">
        <v>23.3</v>
      </c>
      <c r="BM25" s="107">
        <v>39.6</v>
      </c>
      <c r="BN25" s="129"/>
    </row>
    <row r="26" spans="1:66">
      <c r="A26" s="133" t="s">
        <v>589</v>
      </c>
      <c r="B26" s="126" t="s">
        <v>540</v>
      </c>
      <c r="C26" s="107"/>
      <c r="D26" s="107">
        <v>1.56</v>
      </c>
      <c r="E26" s="107">
        <v>152</v>
      </c>
      <c r="F26" s="107">
        <v>169</v>
      </c>
      <c r="G26" s="107"/>
      <c r="H26" s="107"/>
      <c r="I26" s="107">
        <v>0.54</v>
      </c>
      <c r="J26" s="107">
        <v>2.9</v>
      </c>
      <c r="K26" s="107">
        <v>3.84</v>
      </c>
      <c r="L26" s="107"/>
      <c r="M26" s="107">
        <v>79</v>
      </c>
      <c r="N26" s="107">
        <v>196</v>
      </c>
      <c r="O26" s="107">
        <v>37.4</v>
      </c>
      <c r="P26" s="107">
        <v>0.56999999999999995</v>
      </c>
      <c r="Q26" s="107">
        <v>2960</v>
      </c>
      <c r="R26" s="107"/>
      <c r="S26" s="107"/>
      <c r="T26" s="107"/>
      <c r="U26" s="107">
        <v>15.74</v>
      </c>
      <c r="V26" s="107">
        <v>13.7</v>
      </c>
      <c r="W26" s="107"/>
      <c r="X26" s="107">
        <v>0.25</v>
      </c>
      <c r="Y26" s="107">
        <v>0.81</v>
      </c>
      <c r="Z26" s="107"/>
      <c r="AA26" s="107"/>
      <c r="AB26" s="107">
        <v>0.11</v>
      </c>
      <c r="AC26" s="107">
        <v>0.50600000000000001</v>
      </c>
      <c r="AD26" s="107">
        <v>83</v>
      </c>
      <c r="AE26" s="107">
        <v>16.600000000000001</v>
      </c>
      <c r="AF26" s="107">
        <v>0.2</v>
      </c>
      <c r="AG26" s="107">
        <v>1.1399999999999999</v>
      </c>
      <c r="AH26" s="107">
        <v>2280</v>
      </c>
      <c r="AI26" s="107">
        <v>62</v>
      </c>
      <c r="AJ26" s="107">
        <v>5.1999999999999998E-2</v>
      </c>
      <c r="AK26" s="107"/>
      <c r="AL26" s="107"/>
      <c r="AM26" s="107">
        <v>73</v>
      </c>
      <c r="AN26" s="107"/>
      <c r="AO26" s="107">
        <v>5.22</v>
      </c>
      <c r="AP26" s="107"/>
      <c r="AQ26" s="107">
        <v>31.5</v>
      </c>
      <c r="AR26" s="107"/>
      <c r="AS26" s="107"/>
      <c r="AT26" s="107">
        <v>1.97</v>
      </c>
      <c r="AU26" s="107">
        <v>11.8</v>
      </c>
      <c r="AV26" s="107">
        <v>1.73</v>
      </c>
      <c r="AW26" s="107"/>
      <c r="AX26" s="107">
        <v>3.42</v>
      </c>
      <c r="AY26" s="107">
        <v>36</v>
      </c>
      <c r="AZ26" s="107"/>
      <c r="BA26" s="107">
        <v>0.5</v>
      </c>
      <c r="BB26" s="107">
        <v>0.33</v>
      </c>
      <c r="BC26" s="107">
        <v>8.0299999999999994</v>
      </c>
      <c r="BD26" s="107"/>
      <c r="BE26" s="107">
        <v>0.09</v>
      </c>
      <c r="BF26" s="107"/>
      <c r="BG26" s="107">
        <v>14.9</v>
      </c>
      <c r="BH26" s="107">
        <v>247</v>
      </c>
      <c r="BI26" s="107">
        <v>29.6</v>
      </c>
      <c r="BJ26" s="107">
        <v>14.3</v>
      </c>
      <c r="BK26" s="107">
        <v>1.36</v>
      </c>
      <c r="BL26" s="107">
        <v>20.7</v>
      </c>
      <c r="BM26" s="107">
        <v>28</v>
      </c>
      <c r="BN26" s="129"/>
    </row>
    <row r="27" spans="1:66">
      <c r="A27" s="133"/>
      <c r="B27" s="9"/>
      <c r="C27" s="107"/>
      <c r="D27" s="107"/>
      <c r="E27" s="107"/>
      <c r="F27" s="107"/>
      <c r="G27" s="107"/>
      <c r="H27" s="107"/>
      <c r="I27" s="107"/>
      <c r="J27" s="107"/>
      <c r="K27" s="107"/>
      <c r="L27" s="107"/>
      <c r="M27" s="107"/>
      <c r="N27" s="107"/>
      <c r="O27" s="107"/>
      <c r="P27" s="107"/>
      <c r="Q27" s="107"/>
      <c r="R27" s="107"/>
      <c r="S27" s="107"/>
      <c r="T27" s="107"/>
      <c r="U27" s="107"/>
      <c r="V27" s="107"/>
      <c r="W27" s="107"/>
      <c r="X27" s="107"/>
      <c r="Y27" s="107"/>
      <c r="Z27" s="107"/>
      <c r="AA27" s="107"/>
      <c r="AB27" s="107"/>
      <c r="AC27" s="107"/>
      <c r="AD27" s="107"/>
      <c r="AE27" s="107"/>
      <c r="AF27" s="107"/>
      <c r="AG27" s="107"/>
      <c r="AH27" s="107"/>
      <c r="AI27" s="107"/>
      <c r="AJ27" s="107"/>
      <c r="AK27" s="107"/>
      <c r="AL27" s="107"/>
      <c r="AM27" s="107"/>
      <c r="AN27" s="107"/>
      <c r="AO27" s="107"/>
      <c r="AP27" s="107"/>
      <c r="AQ27" s="107"/>
      <c r="AR27" s="107"/>
      <c r="AS27" s="107"/>
      <c r="AT27" s="107"/>
      <c r="AU27" s="107"/>
      <c r="AV27" s="107"/>
      <c r="AW27" s="107"/>
      <c r="AX27" s="107"/>
      <c r="AY27" s="107"/>
      <c r="AZ27" s="107"/>
      <c r="BA27" s="107"/>
      <c r="BB27" s="107"/>
      <c r="BC27" s="107"/>
      <c r="BD27" s="107"/>
      <c r="BE27" s="107"/>
      <c r="BF27" s="107"/>
      <c r="BG27" s="107"/>
      <c r="BH27" s="107"/>
      <c r="BI27" s="107"/>
      <c r="BJ27" s="107"/>
      <c r="BK27" s="107"/>
      <c r="BL27" s="107"/>
      <c r="BM27" s="107"/>
      <c r="BN27" s="129"/>
    </row>
    <row r="28" spans="1:66">
      <c r="A28" s="133" t="s">
        <v>590</v>
      </c>
      <c r="B28" s="126" t="s">
        <v>538</v>
      </c>
      <c r="C28" s="107">
        <v>1.29</v>
      </c>
      <c r="D28" s="107">
        <v>1</v>
      </c>
      <c r="E28" s="107">
        <v>36.6</v>
      </c>
      <c r="F28" s="107">
        <v>97.4</v>
      </c>
      <c r="G28" s="107"/>
      <c r="H28" s="107">
        <v>229</v>
      </c>
      <c r="I28" s="107">
        <v>0.8</v>
      </c>
      <c r="J28" s="107">
        <v>22.4</v>
      </c>
      <c r="K28" s="107">
        <v>0.25</v>
      </c>
      <c r="L28" s="107">
        <v>0.56000000000000005</v>
      </c>
      <c r="M28" s="107">
        <v>70.8</v>
      </c>
      <c r="N28" s="107">
        <v>44.3</v>
      </c>
      <c r="O28" s="107">
        <v>8</v>
      </c>
      <c r="P28" s="107">
        <v>1.19</v>
      </c>
      <c r="Q28" s="107">
        <v>6210</v>
      </c>
      <c r="R28" s="107">
        <v>1.7</v>
      </c>
      <c r="S28" s="107">
        <v>0.5</v>
      </c>
      <c r="T28" s="107">
        <v>1</v>
      </c>
      <c r="U28" s="107">
        <v>8.44</v>
      </c>
      <c r="V28" s="107">
        <v>15.2</v>
      </c>
      <c r="W28" s="107">
        <v>3.6</v>
      </c>
      <c r="X28" s="107"/>
      <c r="Y28" s="107">
        <v>0.2</v>
      </c>
      <c r="Z28" s="107"/>
      <c r="AA28" s="107">
        <v>0.2</v>
      </c>
      <c r="AB28" s="107">
        <v>2.2799999999999998</v>
      </c>
      <c r="AC28" s="107">
        <v>0.31</v>
      </c>
      <c r="AD28" s="107">
        <v>36.5</v>
      </c>
      <c r="AE28" s="107">
        <v>4.4000000000000004</v>
      </c>
      <c r="AF28" s="107" t="s">
        <v>528</v>
      </c>
      <c r="AG28" s="107">
        <v>0.22</v>
      </c>
      <c r="AH28" s="107">
        <v>321</v>
      </c>
      <c r="AI28" s="107">
        <v>5.31</v>
      </c>
      <c r="AJ28" s="107">
        <v>8.5999999999999993E-2</v>
      </c>
      <c r="AK28" s="107"/>
      <c r="AL28" s="107">
        <v>29.1</v>
      </c>
      <c r="AM28" s="107">
        <v>5.2</v>
      </c>
      <c r="AN28" s="107">
        <v>2.5000000000000001E-2</v>
      </c>
      <c r="AO28" s="107">
        <v>33.1</v>
      </c>
      <c r="AP28" s="107">
        <v>7.6</v>
      </c>
      <c r="AQ28" s="107">
        <v>18.2</v>
      </c>
      <c r="AR28" s="107"/>
      <c r="AS28" s="107">
        <v>6.4000000000000001E-2</v>
      </c>
      <c r="AT28" s="107">
        <v>2.3199999999999998</v>
      </c>
      <c r="AU28" s="107">
        <v>2.2000000000000002</v>
      </c>
      <c r="AV28" s="107">
        <v>11.8</v>
      </c>
      <c r="AW28" s="107">
        <v>5</v>
      </c>
      <c r="AX28" s="107">
        <v>2.5099999999999998</v>
      </c>
      <c r="AY28" s="107">
        <v>11.8</v>
      </c>
      <c r="AZ28" s="107"/>
      <c r="BA28" s="107">
        <v>0.4</v>
      </c>
      <c r="BB28" s="107">
        <v>0.26</v>
      </c>
      <c r="BC28" s="107">
        <v>8</v>
      </c>
      <c r="BD28" s="107">
        <v>0.02</v>
      </c>
      <c r="BE28" s="107">
        <v>0.13</v>
      </c>
      <c r="BF28" s="107" t="s">
        <v>528</v>
      </c>
      <c r="BG28" s="107">
        <v>2.1</v>
      </c>
      <c r="BH28" s="107">
        <v>5</v>
      </c>
      <c r="BI28" s="107">
        <v>0.8</v>
      </c>
      <c r="BJ28" s="107">
        <v>6.81</v>
      </c>
      <c r="BK28" s="107">
        <v>0.3</v>
      </c>
      <c r="BL28" s="107">
        <v>139</v>
      </c>
      <c r="BM28" s="107">
        <v>11.1</v>
      </c>
      <c r="BN28" s="129"/>
    </row>
    <row r="29" spans="1:66">
      <c r="A29" s="133" t="s">
        <v>591</v>
      </c>
      <c r="B29" s="126" t="s">
        <v>540</v>
      </c>
      <c r="C29" s="107">
        <v>1.3</v>
      </c>
      <c r="D29" s="107">
        <v>0.94499999999999995</v>
      </c>
      <c r="E29" s="107">
        <v>37</v>
      </c>
      <c r="F29" s="107">
        <v>101</v>
      </c>
      <c r="G29" s="107"/>
      <c r="H29" s="107">
        <v>225</v>
      </c>
      <c r="I29" s="107">
        <v>0.87</v>
      </c>
      <c r="J29" s="107">
        <v>22.3</v>
      </c>
      <c r="K29" s="107">
        <v>0.28000000000000003</v>
      </c>
      <c r="L29" s="107">
        <v>0.54</v>
      </c>
      <c r="M29" s="107">
        <v>73</v>
      </c>
      <c r="N29" s="107">
        <v>43.7</v>
      </c>
      <c r="O29" s="107">
        <v>8.59</v>
      </c>
      <c r="P29" s="107">
        <v>1.17</v>
      </c>
      <c r="Q29" s="107">
        <v>6370</v>
      </c>
      <c r="R29" s="107">
        <v>1.63</v>
      </c>
      <c r="S29" s="107">
        <v>0.43</v>
      </c>
      <c r="T29" s="107">
        <v>0.95</v>
      </c>
      <c r="U29" s="107">
        <v>8.18</v>
      </c>
      <c r="V29" s="107">
        <v>14.7</v>
      </c>
      <c r="W29" s="107">
        <v>3.45</v>
      </c>
      <c r="X29" s="107"/>
      <c r="Y29" s="107">
        <v>1.0900000000000001</v>
      </c>
      <c r="Z29" s="107"/>
      <c r="AA29" s="107">
        <v>0.21</v>
      </c>
      <c r="AB29" s="107">
        <v>2.35</v>
      </c>
      <c r="AC29" s="107">
        <v>0.28599999999999998</v>
      </c>
      <c r="AD29" s="107">
        <v>36.1</v>
      </c>
      <c r="AE29" s="107">
        <v>4.05</v>
      </c>
      <c r="AF29" s="107">
        <v>3.9E-2</v>
      </c>
      <c r="AG29" s="107">
        <v>0.221</v>
      </c>
      <c r="AH29" s="107">
        <v>330</v>
      </c>
      <c r="AI29" s="107">
        <v>5.64</v>
      </c>
      <c r="AJ29" s="107">
        <v>8.5999999999999993E-2</v>
      </c>
      <c r="AK29" s="107"/>
      <c r="AL29" s="107">
        <v>27.8</v>
      </c>
      <c r="AM29" s="107">
        <v>4.74</v>
      </c>
      <c r="AN29" s="107">
        <v>2.4E-2</v>
      </c>
      <c r="AO29" s="107">
        <v>34.1</v>
      </c>
      <c r="AP29" s="107">
        <v>7.36</v>
      </c>
      <c r="AQ29" s="107">
        <v>16.7</v>
      </c>
      <c r="AR29" s="107"/>
      <c r="AS29" s="107">
        <v>6.6000000000000003E-2</v>
      </c>
      <c r="AT29" s="107">
        <v>2.2799999999999998</v>
      </c>
      <c r="AU29" s="107">
        <v>2.16</v>
      </c>
      <c r="AV29" s="107">
        <v>9.0500000000000007</v>
      </c>
      <c r="AW29" s="107">
        <v>4.79</v>
      </c>
      <c r="AX29" s="107">
        <v>2.34</v>
      </c>
      <c r="AY29" s="107">
        <v>11.7</v>
      </c>
      <c r="AZ29" s="107"/>
      <c r="BA29" s="107">
        <v>0.43</v>
      </c>
      <c r="BB29" s="107">
        <v>0.23</v>
      </c>
      <c r="BC29" s="107">
        <v>8.0399999999999991</v>
      </c>
      <c r="BD29" s="107">
        <v>1.7000000000000001E-2</v>
      </c>
      <c r="BE29" s="107">
        <v>0.12</v>
      </c>
      <c r="BF29" s="107">
        <v>4.9000000000000002E-2</v>
      </c>
      <c r="BG29" s="107">
        <v>2.15</v>
      </c>
      <c r="BH29" s="107">
        <v>5.12</v>
      </c>
      <c r="BI29" s="107">
        <v>0.98</v>
      </c>
      <c r="BJ29" s="107">
        <v>6.52</v>
      </c>
      <c r="BK29" s="107">
        <v>0.28999999999999998</v>
      </c>
      <c r="BL29" s="107">
        <v>139</v>
      </c>
      <c r="BM29" s="107">
        <v>43.7</v>
      </c>
      <c r="BN29" s="129"/>
    </row>
    <row r="30" spans="1:66">
      <c r="A30" s="6"/>
      <c r="B30" s="9"/>
    </row>
    <row r="31" spans="1:66">
      <c r="A31" s="6" t="s">
        <v>925</v>
      </c>
      <c r="B31" s="131"/>
      <c r="C31" s="107">
        <v>1.06</v>
      </c>
      <c r="D31" s="107">
        <v>2.41</v>
      </c>
      <c r="E31" s="107">
        <v>6.3</v>
      </c>
      <c r="F31" s="107"/>
      <c r="G31" s="107"/>
      <c r="H31" s="107">
        <v>71.3</v>
      </c>
      <c r="I31" s="107">
        <v>0.7</v>
      </c>
      <c r="J31" s="107">
        <v>9.48</v>
      </c>
      <c r="K31" s="107">
        <v>0.38</v>
      </c>
      <c r="L31" s="107">
        <v>0.28000000000000003</v>
      </c>
      <c r="M31" s="107">
        <v>73.7</v>
      </c>
      <c r="N31" s="107">
        <v>18.899999999999999</v>
      </c>
      <c r="O31" s="107">
        <v>44</v>
      </c>
      <c r="P31" s="107">
        <v>1.53</v>
      </c>
      <c r="Q31" s="107">
        <v>2220</v>
      </c>
      <c r="R31" s="107"/>
      <c r="S31" s="107"/>
      <c r="T31" s="107"/>
      <c r="U31" s="107">
        <v>5.19</v>
      </c>
      <c r="V31" s="107">
        <v>7.25</v>
      </c>
      <c r="W31" s="107">
        <v>5</v>
      </c>
      <c r="X31" s="107" t="s">
        <v>528</v>
      </c>
      <c r="Y31" s="107" t="s">
        <v>528</v>
      </c>
      <c r="Z31" s="107"/>
      <c r="AA31" s="107"/>
      <c r="AB31" s="107">
        <v>0.23</v>
      </c>
      <c r="AC31" s="107">
        <v>0.42</v>
      </c>
      <c r="AD31" s="107">
        <v>39.4</v>
      </c>
      <c r="AE31" s="107">
        <v>22.2</v>
      </c>
      <c r="AF31" s="107"/>
      <c r="AG31" s="107">
        <v>1.46</v>
      </c>
      <c r="AH31" s="107">
        <v>749</v>
      </c>
      <c r="AI31" s="107">
        <v>0.82</v>
      </c>
      <c r="AJ31" s="107">
        <v>2.3E-2</v>
      </c>
      <c r="AK31" s="107">
        <v>0.3</v>
      </c>
      <c r="AL31" s="107">
        <v>30.2</v>
      </c>
      <c r="AM31" s="107">
        <v>34.9</v>
      </c>
      <c r="AN31" s="107">
        <v>6.7000000000000004E-2</v>
      </c>
      <c r="AO31" s="107">
        <v>59.5</v>
      </c>
      <c r="AP31" s="107">
        <v>8.3000000000000007</v>
      </c>
      <c r="AQ31" s="107">
        <v>23.2</v>
      </c>
      <c r="AR31" s="107"/>
      <c r="AS31" s="107">
        <v>0.377</v>
      </c>
      <c r="AT31" s="107">
        <v>0.25</v>
      </c>
      <c r="AU31" s="107">
        <v>3.8</v>
      </c>
      <c r="AV31" s="107">
        <v>2.9</v>
      </c>
      <c r="AW31" s="107">
        <v>5.5</v>
      </c>
      <c r="AX31" s="107">
        <v>3.7</v>
      </c>
      <c r="AY31" s="107">
        <v>16.600000000000001</v>
      </c>
      <c r="AZ31" s="107"/>
      <c r="BA31" s="107">
        <v>0.7</v>
      </c>
      <c r="BB31" s="107"/>
      <c r="BC31" s="107">
        <v>15.9</v>
      </c>
      <c r="BD31" s="107"/>
      <c r="BE31" s="107">
        <v>0.17</v>
      </c>
      <c r="BF31" s="107"/>
      <c r="BG31" s="107">
        <v>2.2000000000000002</v>
      </c>
      <c r="BH31" s="107">
        <v>29</v>
      </c>
      <c r="BI31" s="107">
        <v>0.8</v>
      </c>
      <c r="BJ31" s="107">
        <v>18.8</v>
      </c>
      <c r="BK31" s="107"/>
      <c r="BL31" s="107">
        <v>267</v>
      </c>
      <c r="BM31" s="107">
        <v>1.9</v>
      </c>
      <c r="BN31" s="129"/>
    </row>
    <row r="32" spans="1:66">
      <c r="A32" s="133" t="s">
        <v>925</v>
      </c>
      <c r="B32" s="126" t="s">
        <v>538</v>
      </c>
      <c r="C32" s="107">
        <v>1.07</v>
      </c>
      <c r="D32" s="107">
        <v>2.54</v>
      </c>
      <c r="E32" s="107">
        <v>6.7</v>
      </c>
      <c r="F32" s="107"/>
      <c r="G32" s="107"/>
      <c r="H32" s="107">
        <v>71.2</v>
      </c>
      <c r="I32" s="107">
        <v>0.7</v>
      </c>
      <c r="J32" s="107">
        <v>9.44</v>
      </c>
      <c r="K32" s="107">
        <v>0.38</v>
      </c>
      <c r="L32" s="107">
        <v>0.24</v>
      </c>
      <c r="M32" s="107">
        <v>70.400000000000006</v>
      </c>
      <c r="N32" s="107">
        <v>19</v>
      </c>
      <c r="O32" s="107">
        <v>42</v>
      </c>
      <c r="P32" s="107">
        <v>1.69</v>
      </c>
      <c r="Q32" s="107">
        <v>2170</v>
      </c>
      <c r="R32" s="107"/>
      <c r="S32" s="107"/>
      <c r="T32" s="107"/>
      <c r="U32" s="107">
        <v>5.09</v>
      </c>
      <c r="V32" s="107">
        <v>8.42</v>
      </c>
      <c r="W32" s="107">
        <v>4.5999999999999996</v>
      </c>
      <c r="X32" s="107">
        <v>0.3</v>
      </c>
      <c r="Y32" s="107" t="s">
        <v>528</v>
      </c>
      <c r="Z32" s="107"/>
      <c r="AA32" s="107"/>
      <c r="AB32" s="107">
        <v>0.24</v>
      </c>
      <c r="AC32" s="107">
        <v>0.4</v>
      </c>
      <c r="AD32" s="107">
        <v>35.6</v>
      </c>
      <c r="AE32" s="107">
        <v>22.9</v>
      </c>
      <c r="AF32" s="107"/>
      <c r="AG32" s="107">
        <v>1.32</v>
      </c>
      <c r="AH32" s="107">
        <v>753</v>
      </c>
      <c r="AI32" s="107">
        <v>0.66</v>
      </c>
      <c r="AJ32" s="107">
        <v>2.4E-2</v>
      </c>
      <c r="AK32" s="107">
        <v>0.4</v>
      </c>
      <c r="AL32" s="107">
        <v>29.6</v>
      </c>
      <c r="AM32" s="107">
        <v>34.299999999999997</v>
      </c>
      <c r="AN32" s="107"/>
      <c r="AO32" s="107">
        <v>58.6</v>
      </c>
      <c r="AP32" s="107">
        <v>7.9</v>
      </c>
      <c r="AQ32" s="107">
        <v>23.7</v>
      </c>
      <c r="AR32" s="107"/>
      <c r="AS32" s="107"/>
      <c r="AT32" s="107">
        <v>0.71</v>
      </c>
      <c r="AU32" s="107">
        <v>3.4</v>
      </c>
      <c r="AV32" s="107">
        <v>7.4</v>
      </c>
      <c r="AW32" s="107">
        <v>5.5</v>
      </c>
      <c r="AX32" s="107">
        <v>3.96</v>
      </c>
      <c r="AY32" s="107">
        <v>15.1</v>
      </c>
      <c r="AZ32" s="107"/>
      <c r="BA32" s="107">
        <v>0.7</v>
      </c>
      <c r="BB32" s="107"/>
      <c r="BC32" s="107">
        <v>14.9</v>
      </c>
      <c r="BD32" s="107"/>
      <c r="BE32" s="107">
        <v>0.16</v>
      </c>
      <c r="BF32" s="107"/>
      <c r="BG32" s="107">
        <v>2.1</v>
      </c>
      <c r="BH32" s="107">
        <v>31</v>
      </c>
      <c r="BI32" s="107">
        <v>1.2</v>
      </c>
      <c r="BJ32" s="107">
        <v>19.3</v>
      </c>
      <c r="BK32" s="107"/>
      <c r="BL32" s="107">
        <v>265</v>
      </c>
      <c r="BM32" s="107">
        <v>4.2</v>
      </c>
      <c r="BN32" s="129"/>
    </row>
    <row r="33" spans="1:66">
      <c r="A33" s="133" t="s">
        <v>926</v>
      </c>
      <c r="B33" s="126" t="s">
        <v>540</v>
      </c>
      <c r="C33" s="107">
        <v>0.85099999999999998</v>
      </c>
      <c r="D33" s="107">
        <v>2.72</v>
      </c>
      <c r="E33" s="107">
        <v>6.12</v>
      </c>
      <c r="F33" s="107"/>
      <c r="G33" s="107"/>
      <c r="H33" s="107">
        <v>70</v>
      </c>
      <c r="I33" s="107">
        <v>0.65</v>
      </c>
      <c r="J33" s="107">
        <v>10.3</v>
      </c>
      <c r="K33" s="107">
        <v>0.32400000000000001</v>
      </c>
      <c r="L33" s="107">
        <v>0.28000000000000003</v>
      </c>
      <c r="M33" s="107">
        <v>63</v>
      </c>
      <c r="N33" s="107">
        <v>19.399999999999999</v>
      </c>
      <c r="O33" s="107">
        <v>40.700000000000003</v>
      </c>
      <c r="P33" s="107">
        <v>1.76</v>
      </c>
      <c r="Q33" s="107">
        <v>2176</v>
      </c>
      <c r="R33" s="107"/>
      <c r="S33" s="107"/>
      <c r="T33" s="107"/>
      <c r="U33" s="107">
        <v>5.05</v>
      </c>
      <c r="V33" s="107">
        <v>7.62</v>
      </c>
      <c r="W33" s="107">
        <v>4.4400000000000004</v>
      </c>
      <c r="X33" s="107">
        <v>0.1</v>
      </c>
      <c r="Y33" s="107">
        <v>0.61</v>
      </c>
      <c r="Z33" s="107"/>
      <c r="AA33" s="107"/>
      <c r="AB33" s="107">
        <v>0.24</v>
      </c>
      <c r="AC33" s="107">
        <v>0.376</v>
      </c>
      <c r="AD33" s="107">
        <v>32.5</v>
      </c>
      <c r="AE33" s="107">
        <v>22.8</v>
      </c>
      <c r="AF33" s="107"/>
      <c r="AG33" s="107">
        <v>1.33</v>
      </c>
      <c r="AH33" s="107">
        <v>730</v>
      </c>
      <c r="AI33" s="107">
        <v>0.69</v>
      </c>
      <c r="AJ33" s="107">
        <v>2.1000000000000001E-2</v>
      </c>
      <c r="AK33" s="107">
        <v>0.35</v>
      </c>
      <c r="AL33" s="107">
        <v>27.5</v>
      </c>
      <c r="AM33" s="107">
        <v>34.299999999999997</v>
      </c>
      <c r="AN33" s="107">
        <v>6.3E-2</v>
      </c>
      <c r="AO33" s="107">
        <v>60</v>
      </c>
      <c r="AP33" s="107">
        <v>7.33</v>
      </c>
      <c r="AQ33" s="107">
        <v>22.7</v>
      </c>
      <c r="AR33" s="107"/>
      <c r="AS33" s="107">
        <v>0.38600000000000001</v>
      </c>
      <c r="AT33" s="107">
        <v>0.56999999999999995</v>
      </c>
      <c r="AU33" s="107">
        <v>3.15</v>
      </c>
      <c r="AV33" s="107">
        <v>3.44</v>
      </c>
      <c r="AW33" s="107">
        <v>4.9800000000000004</v>
      </c>
      <c r="AX33" s="107">
        <v>3.83</v>
      </c>
      <c r="AY33" s="107">
        <v>15</v>
      </c>
      <c r="AZ33" s="107"/>
      <c r="BA33" s="107">
        <v>0.62</v>
      </c>
      <c r="BB33" s="107"/>
      <c r="BC33" s="107">
        <v>14.5</v>
      </c>
      <c r="BD33" s="107"/>
      <c r="BE33" s="107">
        <v>0.14000000000000001</v>
      </c>
      <c r="BF33" s="107"/>
      <c r="BG33" s="107">
        <v>1.98</v>
      </c>
      <c r="BH33" s="107">
        <v>29.4</v>
      </c>
      <c r="BI33" s="107">
        <v>1.1200000000000001</v>
      </c>
      <c r="BJ33" s="107">
        <v>16</v>
      </c>
      <c r="BK33" s="107"/>
      <c r="BL33" s="107">
        <v>256</v>
      </c>
      <c r="BM33" s="107">
        <v>22.3</v>
      </c>
      <c r="BN33" s="129"/>
    </row>
    <row r="34" spans="1:66">
      <c r="A34" s="4"/>
    </row>
    <row r="35" spans="1:66">
      <c r="A35" s="133" t="s">
        <v>567</v>
      </c>
      <c r="B35" s="7" t="s">
        <v>219</v>
      </c>
      <c r="C35" s="107">
        <v>4.2999999999999997E-2</v>
      </c>
      <c r="D35" s="107">
        <v>1.4</v>
      </c>
      <c r="E35" s="107">
        <v>2.2000000000000002</v>
      </c>
      <c r="F35" s="107">
        <v>2.2000000000000002</v>
      </c>
      <c r="G35" s="107">
        <v>9</v>
      </c>
      <c r="H35" s="107">
        <v>113</v>
      </c>
      <c r="I35" s="107">
        <v>0.7</v>
      </c>
      <c r="J35" s="107">
        <v>0.11</v>
      </c>
      <c r="K35" s="107">
        <v>0.27</v>
      </c>
      <c r="L35" s="107">
        <v>7.0000000000000007E-2</v>
      </c>
      <c r="M35" s="107">
        <v>197</v>
      </c>
      <c r="N35" s="107">
        <v>11.2</v>
      </c>
      <c r="O35" s="107">
        <v>28</v>
      </c>
      <c r="P35" s="107">
        <v>1.28</v>
      </c>
      <c r="Q35" s="107">
        <v>22.6</v>
      </c>
      <c r="R35" s="107">
        <v>5.8</v>
      </c>
      <c r="S35" s="107">
        <v>2.2999999999999998</v>
      </c>
      <c r="T35" s="107">
        <v>0.5</v>
      </c>
      <c r="U35" s="107">
        <v>2.92</v>
      </c>
      <c r="V35" s="107">
        <v>5.98</v>
      </c>
      <c r="W35" s="107">
        <v>9.9</v>
      </c>
      <c r="X35" s="107" t="s">
        <v>528</v>
      </c>
      <c r="Y35" s="107">
        <v>0.2</v>
      </c>
      <c r="Z35" s="107" t="s">
        <v>524</v>
      </c>
      <c r="AA35" s="107">
        <v>1</v>
      </c>
      <c r="AB35" s="107">
        <v>0.04</v>
      </c>
      <c r="AC35" s="107">
        <v>0.48</v>
      </c>
      <c r="AD35" s="107">
        <v>97.8</v>
      </c>
      <c r="AE35" s="107">
        <v>16.5</v>
      </c>
      <c r="AF35" s="107">
        <v>0.2</v>
      </c>
      <c r="AG35" s="107">
        <v>0.82</v>
      </c>
      <c r="AH35" s="107">
        <v>428</v>
      </c>
      <c r="AI35" s="107">
        <v>0.96</v>
      </c>
      <c r="AJ35" s="107">
        <v>0.04</v>
      </c>
      <c r="AK35" s="107">
        <v>2.2000000000000002</v>
      </c>
      <c r="AL35" s="107">
        <v>71.5</v>
      </c>
      <c r="AM35" s="107">
        <v>17.8</v>
      </c>
      <c r="AN35" s="107">
        <v>9.9000000000000005E-2</v>
      </c>
      <c r="AO35" s="107">
        <v>13.6</v>
      </c>
      <c r="AP35" s="107">
        <v>20.8</v>
      </c>
      <c r="AQ35" s="107">
        <v>59.8</v>
      </c>
      <c r="AR35" s="107" t="s">
        <v>527</v>
      </c>
      <c r="AS35" s="107">
        <v>0.01</v>
      </c>
      <c r="AT35" s="107">
        <v>0.02</v>
      </c>
      <c r="AU35" s="107">
        <v>4.8</v>
      </c>
      <c r="AV35" s="107" t="s">
        <v>528</v>
      </c>
      <c r="AW35" s="107">
        <v>9.9</v>
      </c>
      <c r="AX35" s="107">
        <v>1.33</v>
      </c>
      <c r="AY35" s="107">
        <v>13.1</v>
      </c>
      <c r="AZ35" s="107" t="s">
        <v>529</v>
      </c>
      <c r="BA35" s="107">
        <v>1.2</v>
      </c>
      <c r="BB35" s="107" t="s">
        <v>565</v>
      </c>
      <c r="BC35" s="107">
        <v>60.7</v>
      </c>
      <c r="BD35" s="107">
        <v>0.23</v>
      </c>
      <c r="BE35" s="107">
        <v>0.49</v>
      </c>
      <c r="BF35" s="107">
        <v>0.3</v>
      </c>
      <c r="BG35" s="107">
        <v>4.5999999999999996</v>
      </c>
      <c r="BH35" s="107">
        <v>40</v>
      </c>
      <c r="BI35" s="107">
        <v>0.2</v>
      </c>
      <c r="BJ35" s="107">
        <v>24.1</v>
      </c>
      <c r="BK35" s="107">
        <v>1.5</v>
      </c>
      <c r="BL35" s="107">
        <v>65.099999999999994</v>
      </c>
      <c r="BM35" s="107">
        <v>10.3</v>
      </c>
      <c r="BN35" s="129"/>
    </row>
    <row r="36" spans="1:66">
      <c r="A36" s="133" t="s">
        <v>568</v>
      </c>
      <c r="B36" s="7" t="s">
        <v>220</v>
      </c>
      <c r="C36" s="107">
        <v>0.05</v>
      </c>
      <c r="D36" s="107">
        <v>1.57</v>
      </c>
      <c r="E36" s="107">
        <v>2.8</v>
      </c>
      <c r="F36" s="107">
        <v>1</v>
      </c>
      <c r="G36" s="107">
        <v>9</v>
      </c>
      <c r="H36" s="107">
        <v>125</v>
      </c>
      <c r="I36" s="107">
        <v>0.7</v>
      </c>
      <c r="J36" s="107">
        <v>0.13</v>
      </c>
      <c r="K36" s="107">
        <v>0.27</v>
      </c>
      <c r="L36" s="107">
        <v>0.06</v>
      </c>
      <c r="M36" s="107">
        <v>190</v>
      </c>
      <c r="N36" s="107">
        <v>12.7</v>
      </c>
      <c r="O36" s="107">
        <v>31</v>
      </c>
      <c r="P36" s="107">
        <v>1.44</v>
      </c>
      <c r="Q36" s="107">
        <v>24.3</v>
      </c>
      <c r="R36" s="107">
        <v>5.9</v>
      </c>
      <c r="S36" s="107">
        <v>2.4</v>
      </c>
      <c r="T36" s="107">
        <v>0.5</v>
      </c>
      <c r="U36" s="107">
        <v>3.17</v>
      </c>
      <c r="V36" s="107">
        <v>6.6</v>
      </c>
      <c r="W36" s="107">
        <v>9.3000000000000007</v>
      </c>
      <c r="X36" s="107" t="s">
        <v>528</v>
      </c>
      <c r="Y36" s="107">
        <v>0.2</v>
      </c>
      <c r="Z36" s="107">
        <v>20</v>
      </c>
      <c r="AA36" s="107">
        <v>1</v>
      </c>
      <c r="AB36" s="107">
        <v>0.05</v>
      </c>
      <c r="AC36" s="107">
        <v>0.55000000000000004</v>
      </c>
      <c r="AD36" s="107">
        <v>94.2</v>
      </c>
      <c r="AE36" s="107">
        <v>18</v>
      </c>
      <c r="AF36" s="107">
        <v>0.2</v>
      </c>
      <c r="AG36" s="107">
        <v>0.89</v>
      </c>
      <c r="AH36" s="107">
        <v>480</v>
      </c>
      <c r="AI36" s="107">
        <v>1.07</v>
      </c>
      <c r="AJ36" s="107">
        <v>4.4999999999999998E-2</v>
      </c>
      <c r="AK36" s="107">
        <v>2.4</v>
      </c>
      <c r="AL36" s="107">
        <v>63.8</v>
      </c>
      <c r="AM36" s="107">
        <v>20.7</v>
      </c>
      <c r="AN36" s="107">
        <v>9.6000000000000002E-2</v>
      </c>
      <c r="AO36" s="107">
        <v>13.7</v>
      </c>
      <c r="AP36" s="107">
        <v>19.5</v>
      </c>
      <c r="AQ36" s="107">
        <v>67.3</v>
      </c>
      <c r="AR36" s="107" t="s">
        <v>527</v>
      </c>
      <c r="AS36" s="107">
        <v>1.2E-2</v>
      </c>
      <c r="AT36" s="107">
        <v>0.03</v>
      </c>
      <c r="AU36" s="107">
        <v>5.7</v>
      </c>
      <c r="AV36" s="107" t="s">
        <v>528</v>
      </c>
      <c r="AW36" s="107">
        <v>11.7</v>
      </c>
      <c r="AX36" s="107">
        <v>1.45</v>
      </c>
      <c r="AY36" s="107">
        <v>13.6</v>
      </c>
      <c r="AZ36" s="107" t="s">
        <v>529</v>
      </c>
      <c r="BA36" s="107">
        <v>1.2</v>
      </c>
      <c r="BB36" s="107">
        <v>0.02</v>
      </c>
      <c r="BC36" s="107">
        <v>56.7</v>
      </c>
      <c r="BD36" s="107">
        <v>0.24</v>
      </c>
      <c r="BE36" s="107">
        <v>0.54</v>
      </c>
      <c r="BF36" s="107">
        <v>0.3</v>
      </c>
      <c r="BG36" s="107">
        <v>4.3</v>
      </c>
      <c r="BH36" s="107">
        <v>42</v>
      </c>
      <c r="BI36" s="107">
        <v>0.2</v>
      </c>
      <c r="BJ36" s="107">
        <v>24.2</v>
      </c>
      <c r="BK36" s="107">
        <v>1.5</v>
      </c>
      <c r="BL36" s="107">
        <v>71.900000000000006</v>
      </c>
      <c r="BM36" s="107">
        <v>10.9</v>
      </c>
      <c r="BN36" s="129"/>
    </row>
    <row r="37" spans="1:66">
      <c r="A37" s="6"/>
    </row>
    <row r="38" spans="1:66">
      <c r="A38" s="133" t="s">
        <v>569</v>
      </c>
      <c r="B38" s="7" t="s">
        <v>219</v>
      </c>
      <c r="C38" s="107">
        <v>2.3E-2</v>
      </c>
      <c r="D38" s="107">
        <v>0.79</v>
      </c>
      <c r="E38" s="107">
        <v>1</v>
      </c>
      <c r="F38" s="107">
        <v>2.8</v>
      </c>
      <c r="G38" s="107">
        <v>7</v>
      </c>
      <c r="H38" s="107">
        <v>56.7</v>
      </c>
      <c r="I38" s="107">
        <v>0.2</v>
      </c>
      <c r="J38" s="107">
        <v>0.03</v>
      </c>
      <c r="K38" s="107">
        <v>0.84</v>
      </c>
      <c r="L38" s="107">
        <v>7.0000000000000007E-2</v>
      </c>
      <c r="M38" s="107">
        <v>30.7</v>
      </c>
      <c r="N38" s="107">
        <v>6.7</v>
      </c>
      <c r="O38" s="107">
        <v>30</v>
      </c>
      <c r="P38" s="107">
        <v>0.31</v>
      </c>
      <c r="Q38" s="107">
        <v>21.9</v>
      </c>
      <c r="R38" s="107">
        <v>1.3</v>
      </c>
      <c r="S38" s="107">
        <v>0.6</v>
      </c>
      <c r="T38" s="107">
        <v>0.6</v>
      </c>
      <c r="U38" s="107">
        <v>1.7</v>
      </c>
      <c r="V38" s="107">
        <v>2.94</v>
      </c>
      <c r="W38" s="107">
        <v>1.9</v>
      </c>
      <c r="X38" s="107" t="s">
        <v>528</v>
      </c>
      <c r="Y38" s="107">
        <v>0.1</v>
      </c>
      <c r="Z38" s="107" t="s">
        <v>524</v>
      </c>
      <c r="AA38" s="107">
        <v>0.2</v>
      </c>
      <c r="AB38" s="107" t="s">
        <v>565</v>
      </c>
      <c r="AC38" s="107">
        <v>0.12</v>
      </c>
      <c r="AD38" s="107">
        <v>17.600000000000001</v>
      </c>
      <c r="AE38" s="107">
        <v>6.8</v>
      </c>
      <c r="AF38" s="107" t="s">
        <v>528</v>
      </c>
      <c r="AG38" s="107">
        <v>0.6</v>
      </c>
      <c r="AH38" s="107">
        <v>297</v>
      </c>
      <c r="AI38" s="107">
        <v>0.75</v>
      </c>
      <c r="AJ38" s="107">
        <v>0.10199999999999999</v>
      </c>
      <c r="AK38" s="107">
        <v>0.2</v>
      </c>
      <c r="AL38" s="107">
        <v>14.5</v>
      </c>
      <c r="AM38" s="107">
        <v>17.899999999999999</v>
      </c>
      <c r="AN38" s="107">
        <v>0.06</v>
      </c>
      <c r="AO38" s="107">
        <v>2.2000000000000002</v>
      </c>
      <c r="AP38" s="107">
        <v>4</v>
      </c>
      <c r="AQ38" s="107">
        <v>5.7</v>
      </c>
      <c r="AR38" s="107" t="s">
        <v>527</v>
      </c>
      <c r="AS38" s="107">
        <v>4.0000000000000001E-3</v>
      </c>
      <c r="AT38" s="107">
        <v>0.05</v>
      </c>
      <c r="AU38" s="107">
        <v>3.7</v>
      </c>
      <c r="AV38" s="107">
        <v>0.2</v>
      </c>
      <c r="AW38" s="107">
        <v>2.5</v>
      </c>
      <c r="AX38" s="107">
        <v>0.43</v>
      </c>
      <c r="AY38" s="107">
        <v>44.5</v>
      </c>
      <c r="AZ38" s="107" t="s">
        <v>529</v>
      </c>
      <c r="BA38" s="107">
        <v>0.2</v>
      </c>
      <c r="BB38" s="107">
        <v>0.02</v>
      </c>
      <c r="BC38" s="107">
        <v>3.1</v>
      </c>
      <c r="BD38" s="107">
        <v>0.11</v>
      </c>
      <c r="BE38" s="107">
        <v>0.06</v>
      </c>
      <c r="BF38" s="107" t="s">
        <v>528</v>
      </c>
      <c r="BG38" s="107">
        <v>0.4</v>
      </c>
      <c r="BH38" s="107">
        <v>27</v>
      </c>
      <c r="BI38" s="107" t="s">
        <v>528</v>
      </c>
      <c r="BJ38" s="107">
        <v>6.15</v>
      </c>
      <c r="BK38" s="107">
        <v>0.6</v>
      </c>
      <c r="BL38" s="107">
        <v>24</v>
      </c>
      <c r="BM38" s="107">
        <v>5.9</v>
      </c>
      <c r="BN38" s="129"/>
    </row>
    <row r="39" spans="1:66">
      <c r="A39" s="133" t="s">
        <v>570</v>
      </c>
      <c r="B39" s="7" t="s">
        <v>220</v>
      </c>
      <c r="C39" s="107">
        <v>2.1000000000000001E-2</v>
      </c>
      <c r="D39" s="107">
        <v>0.85</v>
      </c>
      <c r="E39" s="107">
        <v>1</v>
      </c>
      <c r="F39" s="107">
        <v>1.3</v>
      </c>
      <c r="G39" s="107">
        <v>5</v>
      </c>
      <c r="H39" s="107">
        <v>55.9</v>
      </c>
      <c r="I39" s="107">
        <v>0.2</v>
      </c>
      <c r="J39" s="107">
        <v>0.03</v>
      </c>
      <c r="K39" s="107">
        <v>0.89</v>
      </c>
      <c r="L39" s="107">
        <v>0.06</v>
      </c>
      <c r="M39" s="107">
        <v>30.8</v>
      </c>
      <c r="N39" s="107">
        <v>6.9</v>
      </c>
      <c r="O39" s="107">
        <v>30</v>
      </c>
      <c r="P39" s="107">
        <v>0.35</v>
      </c>
      <c r="Q39" s="107">
        <v>23.8</v>
      </c>
      <c r="R39" s="107">
        <v>1.3</v>
      </c>
      <c r="S39" s="107">
        <v>0.7</v>
      </c>
      <c r="T39" s="107">
        <v>0.6</v>
      </c>
      <c r="U39" s="107">
        <v>1.74</v>
      </c>
      <c r="V39" s="107">
        <v>2.94</v>
      </c>
      <c r="W39" s="107">
        <v>2</v>
      </c>
      <c r="X39" s="107" t="s">
        <v>528</v>
      </c>
      <c r="Y39" s="107">
        <v>0.2</v>
      </c>
      <c r="Z39" s="107" t="s">
        <v>524</v>
      </c>
      <c r="AA39" s="107">
        <v>0.2</v>
      </c>
      <c r="AB39" s="107" t="s">
        <v>565</v>
      </c>
      <c r="AC39" s="107">
        <v>0.12</v>
      </c>
      <c r="AD39" s="107">
        <v>17.899999999999999</v>
      </c>
      <c r="AE39" s="107">
        <v>7.2</v>
      </c>
      <c r="AF39" s="107" t="s">
        <v>528</v>
      </c>
      <c r="AG39" s="107">
        <v>0.64</v>
      </c>
      <c r="AH39" s="107">
        <v>310</v>
      </c>
      <c r="AI39" s="107">
        <v>0.69</v>
      </c>
      <c r="AJ39" s="107">
        <v>0.10299999999999999</v>
      </c>
      <c r="AK39" s="107">
        <v>0.2</v>
      </c>
      <c r="AL39" s="107">
        <v>14.2</v>
      </c>
      <c r="AM39" s="107">
        <v>18.399999999999999</v>
      </c>
      <c r="AN39" s="107">
        <v>0.06</v>
      </c>
      <c r="AO39" s="107">
        <v>2.2000000000000002</v>
      </c>
      <c r="AP39" s="107">
        <v>4</v>
      </c>
      <c r="AQ39" s="107">
        <v>5.7</v>
      </c>
      <c r="AR39" s="107" t="s">
        <v>527</v>
      </c>
      <c r="AS39" s="107">
        <v>3.0000000000000001E-3</v>
      </c>
      <c r="AT39" s="107">
        <v>0.05</v>
      </c>
      <c r="AU39" s="107">
        <v>4</v>
      </c>
      <c r="AV39" s="107" t="s">
        <v>528</v>
      </c>
      <c r="AW39" s="107">
        <v>2.5</v>
      </c>
      <c r="AX39" s="107">
        <v>0.46</v>
      </c>
      <c r="AY39" s="107">
        <v>45.8</v>
      </c>
      <c r="AZ39" s="107" t="s">
        <v>529</v>
      </c>
      <c r="BA39" s="107">
        <v>0.2</v>
      </c>
      <c r="BB39" s="107" t="s">
        <v>565</v>
      </c>
      <c r="BC39" s="107">
        <v>3</v>
      </c>
      <c r="BD39" s="107">
        <v>0.11</v>
      </c>
      <c r="BE39" s="107">
        <v>0.06</v>
      </c>
      <c r="BF39" s="107" t="s">
        <v>528</v>
      </c>
      <c r="BG39" s="107">
        <v>0.5</v>
      </c>
      <c r="BH39" s="107">
        <v>28</v>
      </c>
      <c r="BI39" s="107" t="s">
        <v>528</v>
      </c>
      <c r="BJ39" s="107">
        <v>6.33</v>
      </c>
      <c r="BK39" s="107">
        <v>0.6</v>
      </c>
      <c r="BL39" s="107">
        <v>23.3</v>
      </c>
      <c r="BM39" s="107">
        <v>6.3</v>
      </c>
      <c r="BN39" s="129"/>
    </row>
    <row r="40" spans="1:66">
      <c r="A40" s="6"/>
    </row>
    <row r="41" spans="1:66">
      <c r="A41" s="133" t="s">
        <v>571</v>
      </c>
      <c r="B41" s="7" t="s">
        <v>219</v>
      </c>
      <c r="C41" s="107">
        <v>0.04</v>
      </c>
      <c r="D41" s="107">
        <v>0.89</v>
      </c>
      <c r="E41" s="107">
        <v>2.2000000000000002</v>
      </c>
      <c r="F41" s="107" t="s">
        <v>516</v>
      </c>
      <c r="G41" s="107">
        <v>13</v>
      </c>
      <c r="H41" s="107">
        <v>52.1</v>
      </c>
      <c r="I41" s="107">
        <v>0.4</v>
      </c>
      <c r="J41" s="107">
        <v>0.19</v>
      </c>
      <c r="K41" s="107">
        <v>2.35</v>
      </c>
      <c r="L41" s="107">
        <v>0.08</v>
      </c>
      <c r="M41" s="107">
        <v>73.7</v>
      </c>
      <c r="N41" s="107">
        <v>7.4</v>
      </c>
      <c r="O41" s="107">
        <v>26</v>
      </c>
      <c r="P41" s="107">
        <v>1.56</v>
      </c>
      <c r="Q41" s="107">
        <v>11.7</v>
      </c>
      <c r="R41" s="107">
        <v>2.5</v>
      </c>
      <c r="S41" s="107">
        <v>1.1000000000000001</v>
      </c>
      <c r="T41" s="107">
        <v>0.6</v>
      </c>
      <c r="U41" s="107">
        <v>1.8</v>
      </c>
      <c r="V41" s="107">
        <v>3.53</v>
      </c>
      <c r="W41" s="107">
        <v>4</v>
      </c>
      <c r="X41" s="107" t="s">
        <v>528</v>
      </c>
      <c r="Y41" s="107">
        <v>0.2</v>
      </c>
      <c r="Z41" s="107" t="s">
        <v>524</v>
      </c>
      <c r="AA41" s="107">
        <v>0.4</v>
      </c>
      <c r="AB41" s="107" t="s">
        <v>565</v>
      </c>
      <c r="AC41" s="107">
        <v>0.22</v>
      </c>
      <c r="AD41" s="107">
        <v>38.700000000000003</v>
      </c>
      <c r="AE41" s="107">
        <v>16.3</v>
      </c>
      <c r="AF41" s="107">
        <v>0.1</v>
      </c>
      <c r="AG41" s="107">
        <v>1.33</v>
      </c>
      <c r="AH41" s="107">
        <v>225</v>
      </c>
      <c r="AI41" s="107">
        <v>0.67</v>
      </c>
      <c r="AJ41" s="107">
        <v>3.5999999999999997E-2</v>
      </c>
      <c r="AK41" s="107">
        <v>1</v>
      </c>
      <c r="AL41" s="107">
        <v>28.4</v>
      </c>
      <c r="AM41" s="107">
        <v>18.8</v>
      </c>
      <c r="AN41" s="107">
        <v>0.06</v>
      </c>
      <c r="AO41" s="107">
        <v>6.3</v>
      </c>
      <c r="AP41" s="107">
        <v>8.1999999999999993</v>
      </c>
      <c r="AQ41" s="107">
        <v>23</v>
      </c>
      <c r="AR41" s="107" t="s">
        <v>527</v>
      </c>
      <c r="AS41" s="107">
        <v>0.01</v>
      </c>
      <c r="AT41" s="107">
        <v>0.04</v>
      </c>
      <c r="AU41" s="107">
        <v>3.5</v>
      </c>
      <c r="AV41" s="107" t="s">
        <v>528</v>
      </c>
      <c r="AW41" s="107">
        <v>4.4000000000000004</v>
      </c>
      <c r="AX41" s="107">
        <v>0.76</v>
      </c>
      <c r="AY41" s="107">
        <v>28.3</v>
      </c>
      <c r="AZ41" s="107" t="s">
        <v>529</v>
      </c>
      <c r="BA41" s="107">
        <v>0.5</v>
      </c>
      <c r="BB41" s="107" t="s">
        <v>565</v>
      </c>
      <c r="BC41" s="107">
        <v>16.2</v>
      </c>
      <c r="BD41" s="107">
        <v>0.11</v>
      </c>
      <c r="BE41" s="107">
        <v>0.23</v>
      </c>
      <c r="BF41" s="107">
        <v>0.1</v>
      </c>
      <c r="BG41" s="107">
        <v>1.3</v>
      </c>
      <c r="BH41" s="107">
        <v>26</v>
      </c>
      <c r="BI41" s="107">
        <v>0.2</v>
      </c>
      <c r="BJ41" s="107">
        <v>9.99</v>
      </c>
      <c r="BK41" s="107">
        <v>0.8</v>
      </c>
      <c r="BL41" s="107">
        <v>40</v>
      </c>
      <c r="BM41" s="107">
        <v>11.5</v>
      </c>
      <c r="BN41" s="129"/>
    </row>
    <row r="42" spans="1:66">
      <c r="A42" s="133" t="s">
        <v>572</v>
      </c>
      <c r="B42" s="7" t="s">
        <v>220</v>
      </c>
      <c r="C42" s="107">
        <v>3.9E-2</v>
      </c>
      <c r="D42" s="107">
        <v>0.89</v>
      </c>
      <c r="E42" s="107">
        <v>2.2000000000000002</v>
      </c>
      <c r="F42" s="107">
        <v>2.8</v>
      </c>
      <c r="G42" s="107">
        <v>13</v>
      </c>
      <c r="H42" s="107">
        <v>54.7</v>
      </c>
      <c r="I42" s="107">
        <v>0.4</v>
      </c>
      <c r="J42" s="107">
        <v>0.19</v>
      </c>
      <c r="K42" s="107">
        <v>2.39</v>
      </c>
      <c r="L42" s="107">
        <v>0.05</v>
      </c>
      <c r="M42" s="107">
        <v>78.900000000000006</v>
      </c>
      <c r="N42" s="107">
        <v>7.8</v>
      </c>
      <c r="O42" s="107">
        <v>27</v>
      </c>
      <c r="P42" s="107">
        <v>1.63</v>
      </c>
      <c r="Q42" s="107">
        <v>11.4</v>
      </c>
      <c r="R42" s="107">
        <v>2.5</v>
      </c>
      <c r="S42" s="107">
        <v>1.1000000000000001</v>
      </c>
      <c r="T42" s="107">
        <v>0.7</v>
      </c>
      <c r="U42" s="107">
        <v>1.85</v>
      </c>
      <c r="V42" s="107">
        <v>3.63</v>
      </c>
      <c r="W42" s="107">
        <v>4</v>
      </c>
      <c r="X42" s="107" t="s">
        <v>528</v>
      </c>
      <c r="Y42" s="107" t="s">
        <v>528</v>
      </c>
      <c r="Z42" s="107" t="s">
        <v>524</v>
      </c>
      <c r="AA42" s="107">
        <v>0.4</v>
      </c>
      <c r="AB42" s="107" t="s">
        <v>565</v>
      </c>
      <c r="AC42" s="107">
        <v>0.23</v>
      </c>
      <c r="AD42" s="107">
        <v>41.3</v>
      </c>
      <c r="AE42" s="107">
        <v>16.5</v>
      </c>
      <c r="AF42" s="107">
        <v>0.1</v>
      </c>
      <c r="AG42" s="107">
        <v>1.33</v>
      </c>
      <c r="AH42" s="107">
        <v>230</v>
      </c>
      <c r="AI42" s="107">
        <v>0.66</v>
      </c>
      <c r="AJ42" s="107">
        <v>3.5999999999999997E-2</v>
      </c>
      <c r="AK42" s="107">
        <v>1</v>
      </c>
      <c r="AL42" s="107">
        <v>30.2</v>
      </c>
      <c r="AM42" s="107">
        <v>20.2</v>
      </c>
      <c r="AN42" s="107">
        <v>5.8999999999999997E-2</v>
      </c>
      <c r="AO42" s="107">
        <v>6.8</v>
      </c>
      <c r="AP42" s="107">
        <v>8.6</v>
      </c>
      <c r="AQ42" s="107">
        <v>24.2</v>
      </c>
      <c r="AR42" s="107" t="s">
        <v>527</v>
      </c>
      <c r="AS42" s="107">
        <v>0.01</v>
      </c>
      <c r="AT42" s="107">
        <v>0.05</v>
      </c>
      <c r="AU42" s="107">
        <v>3.4</v>
      </c>
      <c r="AV42" s="107" t="s">
        <v>528</v>
      </c>
      <c r="AW42" s="107">
        <v>5.2</v>
      </c>
      <c r="AX42" s="107">
        <v>0.79</v>
      </c>
      <c r="AY42" s="107">
        <v>29.2</v>
      </c>
      <c r="AZ42" s="107" t="s">
        <v>529</v>
      </c>
      <c r="BA42" s="107">
        <v>0.5</v>
      </c>
      <c r="BB42" s="107" t="s">
        <v>565</v>
      </c>
      <c r="BC42" s="107">
        <v>18</v>
      </c>
      <c r="BD42" s="107">
        <v>0.11</v>
      </c>
      <c r="BE42" s="107">
        <v>0.23</v>
      </c>
      <c r="BF42" s="107">
        <v>0.2</v>
      </c>
      <c r="BG42" s="107">
        <v>1.4</v>
      </c>
      <c r="BH42" s="107">
        <v>26</v>
      </c>
      <c r="BI42" s="107">
        <v>0.2</v>
      </c>
      <c r="BJ42" s="107">
        <v>10.7</v>
      </c>
      <c r="BK42" s="107">
        <v>0.9</v>
      </c>
      <c r="BL42" s="107">
        <v>40.5</v>
      </c>
      <c r="BM42" s="107">
        <v>6.7</v>
      </c>
      <c r="BN42" s="129"/>
    </row>
    <row r="43" spans="1:66">
      <c r="A43" s="6"/>
    </row>
    <row r="44" spans="1:66">
      <c r="A44" s="133" t="s">
        <v>468</v>
      </c>
      <c r="B44" s="131"/>
      <c r="C44" s="107" t="s">
        <v>566</v>
      </c>
      <c r="D44" s="107" t="s">
        <v>469</v>
      </c>
      <c r="E44" s="107">
        <v>0.5</v>
      </c>
      <c r="F44" s="107">
        <v>2.2999999999999998</v>
      </c>
      <c r="G44" s="107">
        <v>4</v>
      </c>
      <c r="H44" s="107">
        <v>3</v>
      </c>
      <c r="I44" s="107" t="s">
        <v>528</v>
      </c>
      <c r="J44" s="107" t="s">
        <v>565</v>
      </c>
      <c r="K44" s="107" t="s">
        <v>469</v>
      </c>
      <c r="L44" s="107">
        <v>0.01</v>
      </c>
      <c r="M44" s="107" t="s">
        <v>469</v>
      </c>
      <c r="N44" s="107" t="s">
        <v>528</v>
      </c>
      <c r="O44" s="107" t="s">
        <v>519</v>
      </c>
      <c r="P44" s="107" t="s">
        <v>565</v>
      </c>
      <c r="Q44" s="107">
        <v>0.4</v>
      </c>
      <c r="R44" s="107" t="s">
        <v>528</v>
      </c>
      <c r="S44" s="107" t="s">
        <v>528</v>
      </c>
      <c r="T44" s="107" t="s">
        <v>528</v>
      </c>
      <c r="U44" s="107" t="s">
        <v>469</v>
      </c>
      <c r="V44" s="107">
        <v>0.03</v>
      </c>
      <c r="W44" s="107" t="s">
        <v>528</v>
      </c>
      <c r="X44" s="107" t="s">
        <v>528</v>
      </c>
      <c r="Y44" s="107" t="s">
        <v>528</v>
      </c>
      <c r="Z44" s="107" t="s">
        <v>524</v>
      </c>
      <c r="AA44" s="107" t="s">
        <v>528</v>
      </c>
      <c r="AB44" s="107" t="s">
        <v>565</v>
      </c>
      <c r="AC44" s="107" t="s">
        <v>469</v>
      </c>
      <c r="AD44" s="107" t="s">
        <v>516</v>
      </c>
      <c r="AE44" s="107" t="s">
        <v>528</v>
      </c>
      <c r="AF44" s="107" t="s">
        <v>528</v>
      </c>
      <c r="AG44" s="107" t="s">
        <v>469</v>
      </c>
      <c r="AH44" s="107" t="s">
        <v>519</v>
      </c>
      <c r="AI44" s="107" t="s">
        <v>469</v>
      </c>
      <c r="AJ44" s="107">
        <v>7.0000000000000001E-3</v>
      </c>
      <c r="AK44" s="107" t="s">
        <v>528</v>
      </c>
      <c r="AL44" s="107" t="s">
        <v>565</v>
      </c>
      <c r="AM44" s="107" t="s">
        <v>528</v>
      </c>
      <c r="AN44" s="107" t="s">
        <v>527</v>
      </c>
      <c r="AO44" s="107" t="s">
        <v>528</v>
      </c>
      <c r="AP44" s="107" t="s">
        <v>528</v>
      </c>
      <c r="AQ44" s="107" t="s">
        <v>528</v>
      </c>
      <c r="AR44" s="107" t="s">
        <v>527</v>
      </c>
      <c r="AS44" s="107" t="s">
        <v>527</v>
      </c>
      <c r="AT44" s="107" t="s">
        <v>565</v>
      </c>
      <c r="AU44" s="107" t="s">
        <v>528</v>
      </c>
      <c r="AV44" s="107">
        <v>0.2</v>
      </c>
      <c r="AW44" s="107" t="s">
        <v>528</v>
      </c>
      <c r="AX44" s="107" t="s">
        <v>529</v>
      </c>
      <c r="AY44" s="107" t="s">
        <v>516</v>
      </c>
      <c r="AZ44" s="107" t="s">
        <v>529</v>
      </c>
      <c r="BA44" s="107" t="s">
        <v>528</v>
      </c>
      <c r="BB44" s="107" t="s">
        <v>565</v>
      </c>
      <c r="BC44" s="107" t="s">
        <v>528</v>
      </c>
      <c r="BD44" s="107" t="s">
        <v>469</v>
      </c>
      <c r="BE44" s="107" t="s">
        <v>565</v>
      </c>
      <c r="BF44" s="107" t="s">
        <v>528</v>
      </c>
      <c r="BG44" s="107" t="s">
        <v>528</v>
      </c>
      <c r="BH44" s="107">
        <v>2</v>
      </c>
      <c r="BI44" s="107" t="s">
        <v>528</v>
      </c>
      <c r="BJ44" s="107" t="s">
        <v>469</v>
      </c>
      <c r="BK44" s="107" t="s">
        <v>528</v>
      </c>
      <c r="BL44" s="107">
        <v>0.4</v>
      </c>
      <c r="BM44" s="107" t="s">
        <v>528</v>
      </c>
      <c r="BN44" s="129"/>
    </row>
    <row r="45" spans="1:66">
      <c r="A45" s="133"/>
      <c r="B45" s="131"/>
      <c r="C45" s="107"/>
      <c r="D45" s="107"/>
      <c r="E45" s="107"/>
      <c r="F45" s="107"/>
      <c r="G45" s="107"/>
      <c r="H45" s="107"/>
      <c r="I45" s="107"/>
      <c r="J45" s="107"/>
      <c r="K45" s="107"/>
      <c r="L45" s="107"/>
      <c r="M45" s="107"/>
      <c r="N45" s="107"/>
      <c r="O45" s="107"/>
      <c r="P45" s="107"/>
      <c r="Q45" s="107"/>
      <c r="R45" s="107"/>
      <c r="S45" s="107"/>
      <c r="T45" s="107"/>
      <c r="U45" s="107"/>
      <c r="V45" s="107"/>
      <c r="W45" s="107"/>
      <c r="X45" s="107"/>
      <c r="Y45" s="107"/>
      <c r="Z45" s="107"/>
      <c r="AA45" s="107"/>
      <c r="AB45" s="107"/>
      <c r="AC45" s="107"/>
      <c r="AD45" s="107"/>
      <c r="AE45" s="107"/>
      <c r="AF45" s="107"/>
      <c r="AG45" s="107"/>
      <c r="AH45" s="107"/>
      <c r="AI45" s="107"/>
      <c r="AJ45" s="107"/>
      <c r="AK45" s="107"/>
      <c r="AL45" s="107"/>
      <c r="AM45" s="107"/>
      <c r="AN45" s="107"/>
      <c r="AO45" s="107"/>
      <c r="AP45" s="107"/>
      <c r="AQ45" s="107"/>
      <c r="AR45" s="107"/>
      <c r="AS45" s="107"/>
      <c r="AT45" s="107"/>
      <c r="AU45" s="107"/>
      <c r="AV45" s="107"/>
      <c r="AW45" s="107"/>
      <c r="AX45" s="107"/>
      <c r="AY45" s="107"/>
      <c r="AZ45" s="107"/>
      <c r="BA45" s="107"/>
      <c r="BB45" s="107"/>
      <c r="BC45" s="107"/>
      <c r="BD45" s="107"/>
      <c r="BE45" s="107"/>
      <c r="BF45" s="107"/>
      <c r="BG45" s="107"/>
      <c r="BH45" s="107"/>
      <c r="BI45" s="107"/>
      <c r="BJ45" s="107"/>
      <c r="BK45" s="107"/>
      <c r="BL45" s="107"/>
      <c r="BM45" s="107"/>
      <c r="BN45" s="129"/>
    </row>
    <row r="46" spans="1:66">
      <c r="A46" s="4" t="s">
        <v>450</v>
      </c>
      <c r="B46" s="7" t="s">
        <v>231</v>
      </c>
      <c r="C46" s="32">
        <v>2.8000000000000001E-2</v>
      </c>
      <c r="D46" s="32">
        <v>0.84</v>
      </c>
      <c r="E46" s="32">
        <v>1.2</v>
      </c>
      <c r="F46" s="32">
        <v>4.5</v>
      </c>
      <c r="G46" s="32">
        <v>7</v>
      </c>
      <c r="H46" s="32">
        <v>54.6</v>
      </c>
      <c r="I46" s="32">
        <v>0.2</v>
      </c>
      <c r="J46" s="32">
        <v>0.03</v>
      </c>
      <c r="K46" s="32">
        <v>0.86</v>
      </c>
      <c r="L46" s="32">
        <v>0.03</v>
      </c>
      <c r="M46" s="32">
        <v>30.3</v>
      </c>
      <c r="N46" s="32">
        <v>7</v>
      </c>
      <c r="O46" s="32">
        <v>30</v>
      </c>
      <c r="P46" s="32">
        <v>0.31</v>
      </c>
      <c r="Q46" s="32">
        <v>23</v>
      </c>
      <c r="R46" s="32">
        <v>1.4</v>
      </c>
      <c r="S46" s="32">
        <v>0.7</v>
      </c>
      <c r="T46" s="32">
        <v>0.6</v>
      </c>
      <c r="U46" s="32">
        <v>1.77</v>
      </c>
      <c r="V46" s="32">
        <v>2.96</v>
      </c>
      <c r="W46" s="32">
        <v>2</v>
      </c>
      <c r="X46" s="32" t="s">
        <v>528</v>
      </c>
      <c r="Y46" s="32">
        <v>0.1</v>
      </c>
      <c r="Z46" s="32">
        <v>10</v>
      </c>
      <c r="AA46" s="32">
        <v>0.2</v>
      </c>
      <c r="AB46" s="32" t="s">
        <v>565</v>
      </c>
      <c r="AC46" s="32">
        <v>0.11</v>
      </c>
      <c r="AD46" s="32">
        <v>17.100000000000001</v>
      </c>
      <c r="AE46" s="32">
        <v>7</v>
      </c>
      <c r="AF46" s="32" t="s">
        <v>528</v>
      </c>
      <c r="AG46" s="32">
        <v>0.62</v>
      </c>
      <c r="AH46" s="32">
        <v>300</v>
      </c>
      <c r="AI46" s="32">
        <v>0.72</v>
      </c>
      <c r="AJ46" s="32">
        <v>0.10100000000000001</v>
      </c>
      <c r="AK46" s="32">
        <v>0.2</v>
      </c>
      <c r="AL46" s="32">
        <v>14.7</v>
      </c>
      <c r="AM46" s="32">
        <v>18.5</v>
      </c>
      <c r="AN46" s="32">
        <v>5.7000000000000002E-2</v>
      </c>
      <c r="AO46" s="32">
        <v>2.2000000000000002</v>
      </c>
      <c r="AP46" s="32">
        <v>4</v>
      </c>
      <c r="AQ46" s="32">
        <v>5.7</v>
      </c>
      <c r="AR46" s="32" t="s">
        <v>527</v>
      </c>
      <c r="AS46" s="32">
        <v>4.0000000000000001E-3</v>
      </c>
      <c r="AT46" s="32">
        <v>0.05</v>
      </c>
      <c r="AU46" s="32">
        <v>3.7</v>
      </c>
      <c r="AV46" s="32">
        <v>0.1</v>
      </c>
      <c r="AW46" s="32">
        <v>2.1</v>
      </c>
      <c r="AX46" s="32">
        <v>0.44</v>
      </c>
      <c r="AY46" s="32">
        <v>47</v>
      </c>
      <c r="AZ46" s="32" t="s">
        <v>529</v>
      </c>
      <c r="BA46" s="32">
        <v>0.2</v>
      </c>
      <c r="BB46" s="32" t="s">
        <v>565</v>
      </c>
      <c r="BC46" s="32">
        <v>3</v>
      </c>
      <c r="BD46" s="32">
        <v>0.11</v>
      </c>
      <c r="BE46" s="32">
        <v>0.06</v>
      </c>
      <c r="BF46" s="32">
        <v>0.1</v>
      </c>
      <c r="BG46" s="32">
        <v>0.4</v>
      </c>
      <c r="BH46" s="32">
        <v>27</v>
      </c>
      <c r="BI46" s="32" t="s">
        <v>528</v>
      </c>
      <c r="BJ46" s="32">
        <v>6.11</v>
      </c>
      <c r="BK46" s="32">
        <v>0.6</v>
      </c>
      <c r="BL46" s="32">
        <v>23.5</v>
      </c>
      <c r="BM46" s="32">
        <v>5.4</v>
      </c>
    </row>
    <row r="47" spans="1:66">
      <c r="A47" s="4" t="s">
        <v>451</v>
      </c>
      <c r="B47" s="7" t="s">
        <v>231</v>
      </c>
      <c r="C47" s="32">
        <v>2.1999999999999999E-2</v>
      </c>
      <c r="D47" s="32">
        <v>0.82</v>
      </c>
      <c r="E47" s="32">
        <v>1</v>
      </c>
      <c r="F47" s="32">
        <v>2.1</v>
      </c>
      <c r="G47" s="32">
        <v>6</v>
      </c>
      <c r="H47" s="32">
        <v>56.3</v>
      </c>
      <c r="I47" s="32">
        <v>0.2</v>
      </c>
      <c r="J47" s="32">
        <v>0.03</v>
      </c>
      <c r="K47" s="32">
        <v>0.86</v>
      </c>
      <c r="L47" s="32">
        <v>0.06</v>
      </c>
      <c r="M47" s="32">
        <v>30.7</v>
      </c>
      <c r="N47" s="32">
        <v>6.8</v>
      </c>
      <c r="O47" s="32">
        <v>30</v>
      </c>
      <c r="P47" s="32">
        <v>0.33</v>
      </c>
      <c r="Q47" s="32">
        <v>22.9</v>
      </c>
      <c r="R47" s="32">
        <v>1.3</v>
      </c>
      <c r="S47" s="32">
        <v>0.7</v>
      </c>
      <c r="T47" s="32">
        <v>0.6</v>
      </c>
      <c r="U47" s="32">
        <v>1.72</v>
      </c>
      <c r="V47" s="32">
        <v>2.94</v>
      </c>
      <c r="W47" s="32">
        <v>1.9</v>
      </c>
      <c r="X47" s="32" t="s">
        <v>528</v>
      </c>
      <c r="Y47" s="32">
        <v>0.2</v>
      </c>
      <c r="Z47" s="32" t="s">
        <v>524</v>
      </c>
      <c r="AA47" s="32">
        <v>0.2</v>
      </c>
      <c r="AB47" s="32" t="s">
        <v>565</v>
      </c>
      <c r="AC47" s="32">
        <v>0.12</v>
      </c>
      <c r="AD47" s="32">
        <v>17.8</v>
      </c>
      <c r="AE47" s="32">
        <v>7</v>
      </c>
      <c r="AF47" s="32" t="s">
        <v>528</v>
      </c>
      <c r="AG47" s="32">
        <v>0.62</v>
      </c>
      <c r="AH47" s="32">
        <v>303</v>
      </c>
      <c r="AI47" s="32">
        <v>0.72</v>
      </c>
      <c r="AJ47" s="32">
        <v>0.10199999999999999</v>
      </c>
      <c r="AK47" s="32">
        <v>0.2</v>
      </c>
      <c r="AL47" s="32">
        <v>14.3</v>
      </c>
      <c r="AM47" s="32">
        <v>18.100000000000001</v>
      </c>
      <c r="AN47" s="32">
        <v>0.06</v>
      </c>
      <c r="AO47" s="32">
        <v>2.2000000000000002</v>
      </c>
      <c r="AP47" s="32">
        <v>4</v>
      </c>
      <c r="AQ47" s="32">
        <v>5.7</v>
      </c>
      <c r="AR47" s="32" t="s">
        <v>527</v>
      </c>
      <c r="AS47" s="32">
        <v>3.0000000000000001E-3</v>
      </c>
      <c r="AT47" s="32">
        <v>0.05</v>
      </c>
      <c r="AU47" s="32">
        <v>3.9</v>
      </c>
      <c r="AV47" s="32" t="s">
        <v>528</v>
      </c>
      <c r="AW47" s="32">
        <v>2.5</v>
      </c>
      <c r="AX47" s="32">
        <v>0.45</v>
      </c>
      <c r="AY47" s="32">
        <v>45.1</v>
      </c>
      <c r="AZ47" s="32" t="s">
        <v>529</v>
      </c>
      <c r="BA47" s="32">
        <v>0.2</v>
      </c>
      <c r="BB47" s="32" t="s">
        <v>565</v>
      </c>
      <c r="BC47" s="32">
        <v>3</v>
      </c>
      <c r="BD47" s="32">
        <v>0.11</v>
      </c>
      <c r="BE47" s="32">
        <v>0.06</v>
      </c>
      <c r="BF47" s="32" t="s">
        <v>528</v>
      </c>
      <c r="BG47" s="32">
        <v>0.4</v>
      </c>
      <c r="BH47" s="32">
        <v>27</v>
      </c>
      <c r="BI47" s="32" t="s">
        <v>528</v>
      </c>
      <c r="BJ47" s="32">
        <v>6.24</v>
      </c>
      <c r="BK47" s="32">
        <v>0.6</v>
      </c>
      <c r="BL47" s="32">
        <v>23.7</v>
      </c>
      <c r="BM47" s="32">
        <v>6.1</v>
      </c>
    </row>
    <row r="48" spans="1:66">
      <c r="A48" s="4" t="s">
        <v>452</v>
      </c>
      <c r="B48" s="7" t="s">
        <v>231</v>
      </c>
      <c r="C48" s="32">
        <v>3.3000000000000002E-2</v>
      </c>
      <c r="D48" s="32">
        <v>0.77</v>
      </c>
      <c r="E48" s="32">
        <v>0.9</v>
      </c>
      <c r="F48" s="32" t="s">
        <v>516</v>
      </c>
      <c r="G48" s="32">
        <v>5</v>
      </c>
      <c r="H48" s="32">
        <v>49.8</v>
      </c>
      <c r="I48" s="32">
        <v>0.2</v>
      </c>
      <c r="J48" s="32">
        <v>0.03</v>
      </c>
      <c r="K48" s="32">
        <v>0.8</v>
      </c>
      <c r="L48" s="32">
        <v>0.06</v>
      </c>
      <c r="M48" s="32">
        <v>29.1</v>
      </c>
      <c r="N48" s="32">
        <v>6.2</v>
      </c>
      <c r="O48" s="32">
        <v>29</v>
      </c>
      <c r="P48" s="32">
        <v>0.3</v>
      </c>
      <c r="Q48" s="32">
        <v>21.6</v>
      </c>
      <c r="R48" s="32">
        <v>1.2</v>
      </c>
      <c r="S48" s="32">
        <v>0.6</v>
      </c>
      <c r="T48" s="32">
        <v>0.5</v>
      </c>
      <c r="U48" s="32">
        <v>1.58</v>
      </c>
      <c r="V48" s="32">
        <v>2.76</v>
      </c>
      <c r="W48" s="32">
        <v>1.8</v>
      </c>
      <c r="X48" s="32" t="s">
        <v>528</v>
      </c>
      <c r="Y48" s="32" t="s">
        <v>528</v>
      </c>
      <c r="Z48" s="32" t="s">
        <v>524</v>
      </c>
      <c r="AA48" s="32">
        <v>0.2</v>
      </c>
      <c r="AB48" s="32" t="s">
        <v>565</v>
      </c>
      <c r="AC48" s="32">
        <v>0.11</v>
      </c>
      <c r="AD48" s="32">
        <v>16.600000000000001</v>
      </c>
      <c r="AE48" s="32">
        <v>6.6</v>
      </c>
      <c r="AF48" s="32" t="s">
        <v>528</v>
      </c>
      <c r="AG48" s="32">
        <v>0.59</v>
      </c>
      <c r="AH48" s="32">
        <v>278</v>
      </c>
      <c r="AI48" s="32">
        <v>0.69</v>
      </c>
      <c r="AJ48" s="32">
        <v>9.7000000000000003E-2</v>
      </c>
      <c r="AK48" s="32">
        <v>0.2</v>
      </c>
      <c r="AL48" s="32">
        <v>13.3</v>
      </c>
      <c r="AM48" s="32">
        <v>16.600000000000001</v>
      </c>
      <c r="AN48" s="32">
        <v>5.8999999999999997E-2</v>
      </c>
      <c r="AO48" s="32">
        <v>2.1</v>
      </c>
      <c r="AP48" s="32">
        <v>3.9</v>
      </c>
      <c r="AQ48" s="32">
        <v>5.4</v>
      </c>
      <c r="AR48" s="32" t="s">
        <v>527</v>
      </c>
      <c r="AS48" s="32">
        <v>4.0000000000000001E-3</v>
      </c>
      <c r="AT48" s="32">
        <v>0.04</v>
      </c>
      <c r="AU48" s="32">
        <v>3.4</v>
      </c>
      <c r="AV48" s="32" t="s">
        <v>528</v>
      </c>
      <c r="AW48" s="32">
        <v>2.1</v>
      </c>
      <c r="AX48" s="32">
        <v>0.42</v>
      </c>
      <c r="AY48" s="32">
        <v>41.7</v>
      </c>
      <c r="AZ48" s="32" t="s">
        <v>529</v>
      </c>
      <c r="BA48" s="32">
        <v>0.2</v>
      </c>
      <c r="BB48" s="32" t="s">
        <v>565</v>
      </c>
      <c r="BC48" s="32">
        <v>2.9</v>
      </c>
      <c r="BD48" s="32">
        <v>0.11</v>
      </c>
      <c r="BE48" s="32">
        <v>0.06</v>
      </c>
      <c r="BF48" s="32" t="s">
        <v>528</v>
      </c>
      <c r="BG48" s="32">
        <v>0.4</v>
      </c>
      <c r="BH48" s="32">
        <v>26</v>
      </c>
      <c r="BI48" s="32" t="s">
        <v>528</v>
      </c>
      <c r="BJ48" s="32">
        <v>5.72</v>
      </c>
      <c r="BK48" s="32">
        <v>0.5</v>
      </c>
      <c r="BL48" s="32">
        <v>22.6</v>
      </c>
      <c r="BM48" s="32">
        <v>4.0999999999999996</v>
      </c>
    </row>
    <row r="49" spans="1:65">
      <c r="A49" s="55" t="s">
        <v>453</v>
      </c>
      <c r="B49" s="51" t="s">
        <v>231</v>
      </c>
      <c r="C49" s="54">
        <v>2.4E-2</v>
      </c>
      <c r="D49" s="54">
        <v>0.81</v>
      </c>
      <c r="E49" s="54">
        <v>0.7</v>
      </c>
      <c r="F49" s="54">
        <v>2.9</v>
      </c>
      <c r="G49" s="54">
        <v>4</v>
      </c>
      <c r="H49" s="54">
        <v>56</v>
      </c>
      <c r="I49" s="54">
        <v>0.2</v>
      </c>
      <c r="J49" s="54">
        <v>0.03</v>
      </c>
      <c r="K49" s="54">
        <v>0.87</v>
      </c>
      <c r="L49" s="54">
        <v>7.0000000000000007E-2</v>
      </c>
      <c r="M49" s="54">
        <v>31.6</v>
      </c>
      <c r="N49" s="54">
        <v>7.1</v>
      </c>
      <c r="O49" s="54">
        <v>31</v>
      </c>
      <c r="P49" s="54">
        <v>0.32</v>
      </c>
      <c r="Q49" s="54">
        <v>23.7</v>
      </c>
      <c r="R49" s="54">
        <v>1.3</v>
      </c>
      <c r="S49" s="54">
        <v>0.7</v>
      </c>
      <c r="T49" s="54">
        <v>0.6</v>
      </c>
      <c r="U49" s="54">
        <v>1.79</v>
      </c>
      <c r="V49" s="54">
        <v>3.24</v>
      </c>
      <c r="W49" s="54">
        <v>1.7</v>
      </c>
      <c r="X49" s="54" t="s">
        <v>528</v>
      </c>
      <c r="Y49" s="54" t="s">
        <v>528</v>
      </c>
      <c r="Z49" s="54" t="s">
        <v>524</v>
      </c>
      <c r="AA49" s="54">
        <v>0.2</v>
      </c>
      <c r="AB49" s="54" t="s">
        <v>565</v>
      </c>
      <c r="AC49" s="54">
        <v>0.12</v>
      </c>
      <c r="AD49" s="54">
        <v>17.8</v>
      </c>
      <c r="AE49" s="54">
        <v>6.8</v>
      </c>
      <c r="AF49" s="54" t="s">
        <v>528</v>
      </c>
      <c r="AG49" s="54">
        <v>0.59</v>
      </c>
      <c r="AH49" s="54">
        <v>309</v>
      </c>
      <c r="AI49" s="54">
        <v>0.72</v>
      </c>
      <c r="AJ49" s="54">
        <v>9.8000000000000004E-2</v>
      </c>
      <c r="AK49" s="54">
        <v>0.3</v>
      </c>
      <c r="AL49" s="54">
        <v>14.6</v>
      </c>
      <c r="AM49" s="54">
        <v>19.2</v>
      </c>
      <c r="AN49" s="54">
        <v>6.0999999999999999E-2</v>
      </c>
      <c r="AO49" s="54">
        <v>2.2000000000000002</v>
      </c>
      <c r="AP49" s="54">
        <v>4</v>
      </c>
      <c r="AQ49" s="54">
        <v>5.8</v>
      </c>
      <c r="AR49" s="54" t="s">
        <v>527</v>
      </c>
      <c r="AS49" s="54">
        <v>3.0000000000000001E-3</v>
      </c>
      <c r="AT49" s="54">
        <v>0.04</v>
      </c>
      <c r="AU49" s="54">
        <v>3.7</v>
      </c>
      <c r="AV49" s="54">
        <v>0.2</v>
      </c>
      <c r="AW49" s="54">
        <v>2.5</v>
      </c>
      <c r="AX49" s="54">
        <v>0.44</v>
      </c>
      <c r="AY49" s="54">
        <v>47</v>
      </c>
      <c r="AZ49" s="54" t="s">
        <v>529</v>
      </c>
      <c r="BA49" s="54">
        <v>0.2</v>
      </c>
      <c r="BB49" s="54" t="s">
        <v>565</v>
      </c>
      <c r="BC49" s="54">
        <v>2.9</v>
      </c>
      <c r="BD49" s="54">
        <v>0.11</v>
      </c>
      <c r="BE49" s="54">
        <v>0.06</v>
      </c>
      <c r="BF49" s="54" t="s">
        <v>528</v>
      </c>
      <c r="BG49" s="54">
        <v>0.4</v>
      </c>
      <c r="BH49" s="54">
        <v>28</v>
      </c>
      <c r="BI49" s="54" t="s">
        <v>528</v>
      </c>
      <c r="BJ49" s="54">
        <v>6.33</v>
      </c>
      <c r="BK49" s="54">
        <v>0.6</v>
      </c>
      <c r="BL49" s="54">
        <v>24.2</v>
      </c>
      <c r="BM49" s="54">
        <v>3.6</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863CA-CD65-46BC-8FBE-5FDD54B74F20}">
  <dimension ref="A1:BR20"/>
  <sheetViews>
    <sheetView zoomScaleNormal="100" workbookViewId="0"/>
  </sheetViews>
  <sheetFormatPr defaultColWidth="9" defaultRowHeight="13.8"/>
  <cols>
    <col min="1" max="1" width="24.875" style="9" customWidth="1"/>
    <col min="2" max="2" width="9.25" style="8" customWidth="1"/>
    <col min="3" max="3" width="9.25" style="32" customWidth="1"/>
    <col min="4" max="5" width="9.25" style="26" customWidth="1"/>
    <col min="6" max="6" width="9.25" style="7" customWidth="1"/>
    <col min="7" max="8" width="9.25" style="26" customWidth="1"/>
    <col min="9" max="11" width="9.25" style="32" customWidth="1"/>
    <col min="12" max="13" width="9.25" style="26" customWidth="1"/>
    <col min="14" max="14" width="9.25" style="7" customWidth="1"/>
    <col min="15" max="15" width="9.25" style="32" customWidth="1"/>
    <col min="16" max="19" width="9.25" style="26" customWidth="1"/>
    <col min="20" max="20" width="9.25" style="32" customWidth="1"/>
    <col min="21" max="21" width="10" style="32" bestFit="1" customWidth="1"/>
    <col min="22" max="23" width="9.25" style="32" customWidth="1"/>
    <col min="24" max="24" width="9.25" style="26" customWidth="1"/>
    <col min="25" max="25" width="9.25" style="7" customWidth="1"/>
    <col min="26" max="26" width="9.25" style="26" customWidth="1"/>
    <col min="27" max="27" width="9.25" style="7" customWidth="1"/>
    <col min="28" max="28" width="9.25" style="32" customWidth="1"/>
    <col min="29" max="31" width="9.25" style="26" customWidth="1"/>
    <col min="32" max="32" width="9.25" style="32" customWidth="1"/>
    <col min="33" max="33" width="9.25" style="7" customWidth="1"/>
    <col min="34" max="34" width="9.25" style="32" customWidth="1"/>
    <col min="35" max="35" width="9.25" style="8" customWidth="1"/>
    <col min="36" max="37" width="9.25" style="26" customWidth="1"/>
    <col min="38" max="38" width="9.75" style="26" bestFit="1" customWidth="1"/>
    <col min="39" max="39" width="9.25" style="8" customWidth="1"/>
    <col min="40" max="42" width="9.25" style="26" customWidth="1"/>
    <col min="43" max="43" width="9.25" style="32" customWidth="1"/>
    <col min="44" max="44" width="9.25" style="8" customWidth="1"/>
    <col min="45" max="45" width="9.25" style="32" customWidth="1"/>
    <col min="46" max="48" width="9.25" style="26" customWidth="1"/>
    <col min="49" max="49" width="9.25" style="32" customWidth="1"/>
    <col min="50" max="51" width="9.25" style="7" customWidth="1"/>
    <col min="52" max="52" width="9.25" style="26" customWidth="1"/>
    <col min="53" max="53" width="9.25" style="32" customWidth="1"/>
    <col min="54" max="54" width="9.25" style="26" customWidth="1"/>
    <col min="55" max="56" width="9.25" style="32" customWidth="1"/>
    <col min="57" max="58" width="9.25" style="26" customWidth="1"/>
    <col min="59" max="59" width="9.25" style="7" customWidth="1"/>
    <col min="60" max="60" width="9.25" style="26" customWidth="1"/>
    <col min="61" max="61" width="9.25" style="32" customWidth="1"/>
    <col min="62" max="64" width="9.25" style="26" customWidth="1"/>
    <col min="65" max="66" width="9.25" style="4" customWidth="1"/>
    <col min="67" max="67" width="9" style="4"/>
    <col min="68" max="16384" width="9" style="9"/>
  </cols>
  <sheetData>
    <row r="1" spans="1:70" ht="24.75" customHeight="1">
      <c r="A1" s="24" t="s">
        <v>249</v>
      </c>
    </row>
    <row r="2" spans="1:70" s="4" customFormat="1" ht="15">
      <c r="A2" s="143" t="s">
        <v>98</v>
      </c>
      <c r="B2" s="35" t="s">
        <v>31</v>
      </c>
      <c r="C2" s="34" t="s">
        <v>253</v>
      </c>
      <c r="D2" s="39" t="s">
        <v>32</v>
      </c>
      <c r="E2" s="39" t="s">
        <v>562</v>
      </c>
      <c r="F2" s="125" t="s">
        <v>563</v>
      </c>
      <c r="G2" s="39" t="s">
        <v>33</v>
      </c>
      <c r="H2" s="39" t="s">
        <v>129</v>
      </c>
      <c r="I2" s="34" t="s">
        <v>148</v>
      </c>
      <c r="J2" s="34" t="s">
        <v>93</v>
      </c>
      <c r="K2" s="34" t="s">
        <v>144</v>
      </c>
      <c r="L2" s="39" t="s">
        <v>49</v>
      </c>
      <c r="M2" s="39" t="s">
        <v>34</v>
      </c>
      <c r="N2" s="40" t="s">
        <v>35</v>
      </c>
      <c r="O2" s="34" t="s">
        <v>36</v>
      </c>
      <c r="P2" s="39" t="s">
        <v>131</v>
      </c>
      <c r="Q2" s="39" t="s">
        <v>139</v>
      </c>
      <c r="R2" s="39" t="s">
        <v>141</v>
      </c>
      <c r="S2" s="39" t="s">
        <v>52</v>
      </c>
      <c r="T2" s="34" t="s">
        <v>254</v>
      </c>
      <c r="U2" s="34" t="s">
        <v>132</v>
      </c>
      <c r="V2" s="34" t="s">
        <v>138</v>
      </c>
      <c r="W2" s="34" t="s">
        <v>133</v>
      </c>
      <c r="X2" s="39" t="s">
        <v>37</v>
      </c>
      <c r="Y2" s="40" t="s">
        <v>206</v>
      </c>
      <c r="Z2" s="39" t="s">
        <v>140</v>
      </c>
      <c r="AA2" s="105" t="s">
        <v>525</v>
      </c>
      <c r="AB2" s="34" t="s">
        <v>256</v>
      </c>
      <c r="AC2" s="39" t="s">
        <v>48</v>
      </c>
      <c r="AD2" s="39" t="s">
        <v>128</v>
      </c>
      <c r="AE2" s="69" t="s">
        <v>55</v>
      </c>
      <c r="AF2" s="34" t="s">
        <v>150</v>
      </c>
      <c r="AG2" s="40" t="s">
        <v>257</v>
      </c>
      <c r="AH2" s="34" t="s">
        <v>38</v>
      </c>
      <c r="AI2" s="35" t="s">
        <v>190</v>
      </c>
      <c r="AJ2" s="39" t="s">
        <v>143</v>
      </c>
      <c r="AK2" s="39" t="s">
        <v>50</v>
      </c>
      <c r="AL2" s="39" t="s">
        <v>39</v>
      </c>
      <c r="AM2" s="35" t="s">
        <v>258</v>
      </c>
      <c r="AN2" s="39" t="s">
        <v>147</v>
      </c>
      <c r="AO2" s="39" t="s">
        <v>137</v>
      </c>
      <c r="AP2" s="39" t="s">
        <v>40</v>
      </c>
      <c r="AQ2" s="69" t="s">
        <v>564</v>
      </c>
      <c r="AR2" s="35" t="s">
        <v>177</v>
      </c>
      <c r="AS2" s="34" t="s">
        <v>41</v>
      </c>
      <c r="AT2" s="39" t="s">
        <v>172</v>
      </c>
      <c r="AU2" s="39" t="s">
        <v>42</v>
      </c>
      <c r="AV2" s="39" t="s">
        <v>51</v>
      </c>
      <c r="AW2" s="34" t="s">
        <v>145</v>
      </c>
      <c r="AX2" s="39" t="s">
        <v>134</v>
      </c>
      <c r="AY2" s="34" t="s">
        <v>43</v>
      </c>
      <c r="AZ2" s="39" t="s">
        <v>53</v>
      </c>
      <c r="BA2" s="34" t="s">
        <v>146</v>
      </c>
      <c r="BB2" s="39" t="s">
        <v>44</v>
      </c>
      <c r="BC2" s="34" t="s">
        <v>255</v>
      </c>
      <c r="BD2" s="105" t="s">
        <v>536</v>
      </c>
      <c r="BE2" s="69" t="s">
        <v>142</v>
      </c>
      <c r="BF2" s="39" t="s">
        <v>45</v>
      </c>
      <c r="BG2" s="40" t="s">
        <v>130</v>
      </c>
      <c r="BH2" s="39" t="s">
        <v>46</v>
      </c>
      <c r="BI2" s="34" t="s">
        <v>135</v>
      </c>
      <c r="BJ2" s="39" t="s">
        <v>54</v>
      </c>
      <c r="BK2" s="39" t="s">
        <v>47</v>
      </c>
      <c r="BL2" s="69" t="s">
        <v>136</v>
      </c>
    </row>
    <row r="3" spans="1:70" s="6" customFormat="1">
      <c r="A3" s="84" t="s">
        <v>226</v>
      </c>
      <c r="B3" s="56">
        <v>2.5000000000000001E-2</v>
      </c>
      <c r="C3" s="144">
        <v>0.748</v>
      </c>
      <c r="D3" s="53">
        <v>0.72</v>
      </c>
      <c r="E3" s="53">
        <v>1.18</v>
      </c>
      <c r="F3" s="51"/>
      <c r="G3" s="53">
        <v>55</v>
      </c>
      <c r="H3" s="53">
        <v>0.17</v>
      </c>
      <c r="I3" s="54">
        <v>2.8000000000000001E-2</v>
      </c>
      <c r="J3" s="54">
        <v>0.6</v>
      </c>
      <c r="K3" s="54">
        <v>3.5999999999999997E-2</v>
      </c>
      <c r="L3" s="53">
        <v>27.3</v>
      </c>
      <c r="M3" s="53">
        <v>5.83</v>
      </c>
      <c r="N3" s="51">
        <v>25</v>
      </c>
      <c r="O3" s="54">
        <v>0.36</v>
      </c>
      <c r="P3" s="53">
        <v>23.4</v>
      </c>
      <c r="Q3" s="53" t="s">
        <v>174</v>
      </c>
      <c r="R3" s="53" t="s">
        <v>174</v>
      </c>
      <c r="S3" s="53" t="s">
        <v>174</v>
      </c>
      <c r="T3" s="54">
        <v>1.45</v>
      </c>
      <c r="U3" s="54">
        <v>2.99</v>
      </c>
      <c r="V3" s="54">
        <v>1.64</v>
      </c>
      <c r="W3" s="54">
        <v>6.0999999999999999E-2</v>
      </c>
      <c r="X3" s="53" t="s">
        <v>174</v>
      </c>
      <c r="Y3" s="51" t="s">
        <v>174</v>
      </c>
      <c r="Z3" s="53">
        <v>0.2</v>
      </c>
      <c r="AA3" s="54" t="s">
        <v>174</v>
      </c>
      <c r="AB3" s="54">
        <v>0.109</v>
      </c>
      <c r="AC3" s="53">
        <v>15.5</v>
      </c>
      <c r="AD3" s="53">
        <v>6.78</v>
      </c>
      <c r="AE3" s="53">
        <v>6.7000000000000004E-2</v>
      </c>
      <c r="AF3" s="54">
        <v>0.45900000000000002</v>
      </c>
      <c r="AG3" s="145">
        <v>250</v>
      </c>
      <c r="AH3" s="54">
        <v>0.66</v>
      </c>
      <c r="AI3" s="56">
        <v>7.6999999999999999E-2</v>
      </c>
      <c r="AJ3" s="53" t="s">
        <v>174</v>
      </c>
      <c r="AK3" s="53">
        <v>13.2</v>
      </c>
      <c r="AL3" s="53">
        <v>16.3</v>
      </c>
      <c r="AM3" s="56">
        <v>5.2999999999999999E-2</v>
      </c>
      <c r="AN3" s="53">
        <v>2.02</v>
      </c>
      <c r="AO3" s="53">
        <v>3.75</v>
      </c>
      <c r="AP3" s="53">
        <v>6.11</v>
      </c>
      <c r="AQ3" s="146" t="s">
        <v>527</v>
      </c>
      <c r="AR3" s="56" t="s">
        <v>592</v>
      </c>
      <c r="AS3" s="54">
        <v>6.8000000000000005E-2</v>
      </c>
      <c r="AT3" s="53">
        <v>2.78</v>
      </c>
      <c r="AU3" s="53" t="s">
        <v>227</v>
      </c>
      <c r="AV3" s="53">
        <v>2.11</v>
      </c>
      <c r="AW3" s="54">
        <v>0.4</v>
      </c>
      <c r="AX3" s="51">
        <v>26.9</v>
      </c>
      <c r="AY3" s="55" t="s">
        <v>174</v>
      </c>
      <c r="AZ3" s="53">
        <v>0.2</v>
      </c>
      <c r="BA3" s="54" t="s">
        <v>174</v>
      </c>
      <c r="BB3" s="53">
        <v>2.87</v>
      </c>
      <c r="BC3" s="54">
        <v>6.5000000000000002E-2</v>
      </c>
      <c r="BD3" s="54">
        <v>6.0999999999999999E-2</v>
      </c>
      <c r="BE3" s="53" t="s">
        <v>174</v>
      </c>
      <c r="BF3" s="53">
        <v>0.43</v>
      </c>
      <c r="BG3" s="51">
        <v>22.1</v>
      </c>
      <c r="BH3" s="55">
        <v>7.2999999999999995E-2</v>
      </c>
      <c r="BI3" s="54">
        <v>5.0599999999999996</v>
      </c>
      <c r="BJ3" s="53">
        <v>0.48</v>
      </c>
      <c r="BK3" s="53">
        <v>20.7</v>
      </c>
      <c r="BL3" s="53">
        <v>5.66</v>
      </c>
    </row>
    <row r="4" spans="1:70">
      <c r="A4" s="28" t="s">
        <v>450</v>
      </c>
      <c r="B4" s="8">
        <v>2.8000000000000001E-2</v>
      </c>
      <c r="C4" s="32">
        <v>0.84</v>
      </c>
      <c r="D4" s="127">
        <v>1.2</v>
      </c>
      <c r="E4" s="26">
        <v>4.5</v>
      </c>
      <c r="F4" s="7">
        <v>7</v>
      </c>
      <c r="G4" s="26">
        <v>54.6</v>
      </c>
      <c r="H4" s="26">
        <v>0.2</v>
      </c>
      <c r="I4" s="32">
        <v>0.03</v>
      </c>
      <c r="J4" s="32">
        <v>0.86</v>
      </c>
      <c r="K4" s="107">
        <v>0.03</v>
      </c>
      <c r="L4" s="26">
        <v>30.3</v>
      </c>
      <c r="M4" s="26">
        <v>7</v>
      </c>
      <c r="N4" s="7">
        <v>30</v>
      </c>
      <c r="O4" s="32">
        <v>0.31</v>
      </c>
      <c r="P4" s="26">
        <v>23</v>
      </c>
      <c r="Q4" s="26">
        <v>1.4</v>
      </c>
      <c r="R4" s="26">
        <v>0.7</v>
      </c>
      <c r="S4" s="26">
        <v>0.6</v>
      </c>
      <c r="T4" s="32">
        <v>1.77</v>
      </c>
      <c r="U4" s="32">
        <v>2.96</v>
      </c>
      <c r="V4" s="107">
        <v>2</v>
      </c>
      <c r="W4" s="32" t="s">
        <v>528</v>
      </c>
      <c r="X4" s="26">
        <v>0.1</v>
      </c>
      <c r="Y4" s="7">
        <v>10</v>
      </c>
      <c r="Z4" s="26">
        <v>0.2</v>
      </c>
      <c r="AA4" s="32" t="s">
        <v>565</v>
      </c>
      <c r="AB4" s="32">
        <v>0.11</v>
      </c>
      <c r="AC4" s="26">
        <v>17.100000000000001</v>
      </c>
      <c r="AD4" s="127">
        <v>7</v>
      </c>
      <c r="AE4" s="26" t="s">
        <v>528</v>
      </c>
      <c r="AF4" s="32">
        <v>0.62</v>
      </c>
      <c r="AG4" s="7">
        <v>300</v>
      </c>
      <c r="AH4" s="107">
        <v>0.72</v>
      </c>
      <c r="AI4" s="8">
        <v>0.10100000000000001</v>
      </c>
      <c r="AJ4" s="127">
        <v>0.2</v>
      </c>
      <c r="AK4" s="26">
        <v>14.7</v>
      </c>
      <c r="AL4" s="26">
        <v>18.5</v>
      </c>
      <c r="AM4" s="108">
        <v>5.7000000000000002E-2</v>
      </c>
      <c r="AN4" s="26">
        <v>2.2000000000000002</v>
      </c>
      <c r="AO4" s="26">
        <v>4</v>
      </c>
      <c r="AP4" s="26">
        <v>5.7</v>
      </c>
      <c r="AQ4" s="4" t="s">
        <v>527</v>
      </c>
      <c r="AR4" s="108">
        <v>4.0000000000000001E-3</v>
      </c>
      <c r="AS4" s="32">
        <v>0.05</v>
      </c>
      <c r="AT4" s="26">
        <v>3.7</v>
      </c>
      <c r="AU4" s="26">
        <v>0.1</v>
      </c>
      <c r="AV4" s="26">
        <v>2.1</v>
      </c>
      <c r="AW4" s="32">
        <v>0.44</v>
      </c>
      <c r="AX4" s="26">
        <v>47</v>
      </c>
      <c r="AY4" s="26" t="s">
        <v>529</v>
      </c>
      <c r="AZ4" s="26">
        <v>0.2</v>
      </c>
      <c r="BA4" s="32" t="s">
        <v>565</v>
      </c>
      <c r="BB4" s="26">
        <v>3</v>
      </c>
      <c r="BC4" s="32">
        <v>0.11</v>
      </c>
      <c r="BD4" s="32">
        <v>0.06</v>
      </c>
      <c r="BE4" s="26">
        <v>0.1</v>
      </c>
      <c r="BF4" s="26">
        <v>0.4</v>
      </c>
      <c r="BG4" s="7">
        <v>27</v>
      </c>
      <c r="BH4" s="108" t="s">
        <v>528</v>
      </c>
      <c r="BI4" s="32">
        <v>6.11</v>
      </c>
      <c r="BJ4" s="26">
        <v>0.6</v>
      </c>
      <c r="BK4" s="26">
        <v>23.5</v>
      </c>
      <c r="BL4" s="26">
        <v>5.4</v>
      </c>
      <c r="BM4" s="9"/>
      <c r="BN4" s="9"/>
      <c r="BO4" s="9"/>
    </row>
    <row r="5" spans="1:70">
      <c r="A5" s="28" t="s">
        <v>451</v>
      </c>
      <c r="B5" s="8">
        <v>2.1999999999999999E-2</v>
      </c>
      <c r="C5" s="32">
        <v>0.82</v>
      </c>
      <c r="D5" s="127">
        <v>1</v>
      </c>
      <c r="E5" s="26">
        <v>2.1</v>
      </c>
      <c r="F5" s="7">
        <v>6</v>
      </c>
      <c r="G5" s="26">
        <v>56.3</v>
      </c>
      <c r="H5" s="26">
        <v>0.2</v>
      </c>
      <c r="I5" s="32">
        <v>0.03</v>
      </c>
      <c r="J5" s="32">
        <v>0.86</v>
      </c>
      <c r="K5" s="107">
        <v>0.06</v>
      </c>
      <c r="L5" s="26">
        <v>30.7</v>
      </c>
      <c r="M5" s="26">
        <v>6.8</v>
      </c>
      <c r="N5" s="7">
        <v>30</v>
      </c>
      <c r="O5" s="32">
        <v>0.33</v>
      </c>
      <c r="P5" s="26">
        <v>22.9</v>
      </c>
      <c r="Q5" s="26">
        <v>1.3</v>
      </c>
      <c r="R5" s="26">
        <v>0.7</v>
      </c>
      <c r="S5" s="26">
        <v>0.6</v>
      </c>
      <c r="T5" s="32">
        <v>1.72</v>
      </c>
      <c r="U5" s="32">
        <v>2.94</v>
      </c>
      <c r="V5" s="107">
        <v>1.9</v>
      </c>
      <c r="W5" s="32" t="s">
        <v>528</v>
      </c>
      <c r="X5" s="26">
        <v>0.2</v>
      </c>
      <c r="Y5" s="7" t="s">
        <v>524</v>
      </c>
      <c r="Z5" s="26">
        <v>0.2</v>
      </c>
      <c r="AA5" s="32" t="s">
        <v>565</v>
      </c>
      <c r="AB5" s="32">
        <v>0.12</v>
      </c>
      <c r="AC5" s="26">
        <v>17.8</v>
      </c>
      <c r="AD5" s="127">
        <v>7</v>
      </c>
      <c r="AE5" s="26" t="s">
        <v>528</v>
      </c>
      <c r="AF5" s="32">
        <v>0.62</v>
      </c>
      <c r="AG5" s="7">
        <v>303</v>
      </c>
      <c r="AH5" s="107">
        <v>0.72</v>
      </c>
      <c r="AI5" s="8">
        <v>0.10199999999999999</v>
      </c>
      <c r="AJ5" s="127">
        <v>0.2</v>
      </c>
      <c r="AK5" s="26">
        <v>14.3</v>
      </c>
      <c r="AL5" s="26">
        <v>18.100000000000001</v>
      </c>
      <c r="AM5" s="108">
        <v>0.06</v>
      </c>
      <c r="AN5" s="26">
        <v>2.2000000000000002</v>
      </c>
      <c r="AO5" s="26">
        <v>4</v>
      </c>
      <c r="AP5" s="26">
        <v>5.7</v>
      </c>
      <c r="AQ5" s="4" t="s">
        <v>527</v>
      </c>
      <c r="AR5" s="108">
        <v>3.0000000000000001E-3</v>
      </c>
      <c r="AS5" s="32">
        <v>0.05</v>
      </c>
      <c r="AT5" s="26">
        <v>3.9</v>
      </c>
      <c r="AU5" s="26" t="s">
        <v>528</v>
      </c>
      <c r="AV5" s="26">
        <v>2.5</v>
      </c>
      <c r="AW5" s="32">
        <v>0.45</v>
      </c>
      <c r="AX5" s="26">
        <v>45.1</v>
      </c>
      <c r="AY5" s="26" t="s">
        <v>529</v>
      </c>
      <c r="AZ5" s="26">
        <v>0.2</v>
      </c>
      <c r="BA5" s="32" t="s">
        <v>565</v>
      </c>
      <c r="BB5" s="26">
        <v>3</v>
      </c>
      <c r="BC5" s="32">
        <v>0.11</v>
      </c>
      <c r="BD5" s="32">
        <v>0.06</v>
      </c>
      <c r="BE5" s="26" t="s">
        <v>528</v>
      </c>
      <c r="BF5" s="26">
        <v>0.4</v>
      </c>
      <c r="BG5" s="7">
        <v>27</v>
      </c>
      <c r="BH5" s="108" t="s">
        <v>528</v>
      </c>
      <c r="BI5" s="32">
        <v>6.24</v>
      </c>
      <c r="BJ5" s="26">
        <v>0.6</v>
      </c>
      <c r="BK5" s="26">
        <v>23.7</v>
      </c>
      <c r="BL5" s="26">
        <v>6.1</v>
      </c>
      <c r="BM5" s="9"/>
      <c r="BN5" s="9"/>
      <c r="BO5" s="9"/>
    </row>
    <row r="6" spans="1:70">
      <c r="A6" s="28" t="s">
        <v>452</v>
      </c>
      <c r="B6" s="8">
        <v>3.3000000000000002E-2</v>
      </c>
      <c r="C6" s="32">
        <v>0.77</v>
      </c>
      <c r="D6" s="127">
        <v>0.9</v>
      </c>
      <c r="E6" s="26" t="s">
        <v>516</v>
      </c>
      <c r="F6" s="7">
        <v>5</v>
      </c>
      <c r="G6" s="26">
        <v>49.8</v>
      </c>
      <c r="H6" s="26">
        <v>0.2</v>
      </c>
      <c r="I6" s="32">
        <v>0.03</v>
      </c>
      <c r="J6" s="32">
        <v>0.8</v>
      </c>
      <c r="K6" s="107">
        <v>0.06</v>
      </c>
      <c r="L6" s="26">
        <v>29.1</v>
      </c>
      <c r="M6" s="26">
        <v>6.2</v>
      </c>
      <c r="N6" s="7">
        <v>29</v>
      </c>
      <c r="O6" s="32">
        <v>0.3</v>
      </c>
      <c r="P6" s="26">
        <v>21.6</v>
      </c>
      <c r="Q6" s="26">
        <v>1.2</v>
      </c>
      <c r="R6" s="26">
        <v>0.6</v>
      </c>
      <c r="S6" s="26">
        <v>0.5</v>
      </c>
      <c r="T6" s="32">
        <v>1.58</v>
      </c>
      <c r="U6" s="32">
        <v>2.76</v>
      </c>
      <c r="V6" s="107">
        <v>1.8</v>
      </c>
      <c r="W6" s="32" t="s">
        <v>528</v>
      </c>
      <c r="X6" s="26" t="s">
        <v>528</v>
      </c>
      <c r="Y6" s="7" t="s">
        <v>524</v>
      </c>
      <c r="Z6" s="26">
        <v>0.2</v>
      </c>
      <c r="AA6" s="32" t="s">
        <v>565</v>
      </c>
      <c r="AB6" s="32">
        <v>0.11</v>
      </c>
      <c r="AC6" s="26">
        <v>16.600000000000001</v>
      </c>
      <c r="AD6" s="127">
        <v>6.6</v>
      </c>
      <c r="AE6" s="26" t="s">
        <v>528</v>
      </c>
      <c r="AF6" s="32">
        <v>0.59</v>
      </c>
      <c r="AG6" s="7">
        <v>278</v>
      </c>
      <c r="AH6" s="107">
        <v>0.69</v>
      </c>
      <c r="AI6" s="8">
        <v>9.7000000000000003E-2</v>
      </c>
      <c r="AJ6" s="127">
        <v>0.2</v>
      </c>
      <c r="AK6" s="26">
        <v>13.3</v>
      </c>
      <c r="AL6" s="26">
        <v>16.600000000000001</v>
      </c>
      <c r="AM6" s="108">
        <v>5.8999999999999997E-2</v>
      </c>
      <c r="AN6" s="26">
        <v>2.1</v>
      </c>
      <c r="AO6" s="26">
        <v>3.9</v>
      </c>
      <c r="AP6" s="26">
        <v>5.4</v>
      </c>
      <c r="AQ6" s="4" t="s">
        <v>527</v>
      </c>
      <c r="AR6" s="108">
        <v>4.0000000000000001E-3</v>
      </c>
      <c r="AS6" s="32">
        <v>0.04</v>
      </c>
      <c r="AT6" s="26">
        <v>3.4</v>
      </c>
      <c r="AU6" s="26" t="s">
        <v>528</v>
      </c>
      <c r="AV6" s="26">
        <v>2.1</v>
      </c>
      <c r="AW6" s="32">
        <v>0.42</v>
      </c>
      <c r="AX6" s="26">
        <v>41.7</v>
      </c>
      <c r="AY6" s="26" t="s">
        <v>529</v>
      </c>
      <c r="AZ6" s="26">
        <v>0.2</v>
      </c>
      <c r="BA6" s="32" t="s">
        <v>565</v>
      </c>
      <c r="BB6" s="26">
        <v>2.9</v>
      </c>
      <c r="BC6" s="32">
        <v>0.11</v>
      </c>
      <c r="BD6" s="32">
        <v>0.06</v>
      </c>
      <c r="BE6" s="26" t="s">
        <v>528</v>
      </c>
      <c r="BF6" s="26">
        <v>0.4</v>
      </c>
      <c r="BG6" s="7">
        <v>26</v>
      </c>
      <c r="BH6" s="108" t="s">
        <v>528</v>
      </c>
      <c r="BI6" s="32">
        <v>5.72</v>
      </c>
      <c r="BJ6" s="26">
        <v>0.5</v>
      </c>
      <c r="BK6" s="26">
        <v>22.6</v>
      </c>
      <c r="BL6" s="26">
        <v>4.0999999999999996</v>
      </c>
      <c r="BM6" s="9"/>
      <c r="BN6" s="9"/>
      <c r="BO6" s="9"/>
    </row>
    <row r="7" spans="1:70">
      <c r="A7" s="92" t="s">
        <v>453</v>
      </c>
      <c r="B7" s="56">
        <v>2.4E-2</v>
      </c>
      <c r="C7" s="54">
        <v>0.81</v>
      </c>
      <c r="D7" s="147">
        <v>0.7</v>
      </c>
      <c r="E7" s="53">
        <v>2.9</v>
      </c>
      <c r="F7" s="51">
        <v>4</v>
      </c>
      <c r="G7" s="53">
        <v>56</v>
      </c>
      <c r="H7" s="53">
        <v>0.2</v>
      </c>
      <c r="I7" s="54">
        <v>0.03</v>
      </c>
      <c r="J7" s="54">
        <v>0.87</v>
      </c>
      <c r="K7" s="142">
        <v>7.0000000000000007E-2</v>
      </c>
      <c r="L7" s="53">
        <v>31.6</v>
      </c>
      <c r="M7" s="53">
        <v>7.1</v>
      </c>
      <c r="N7" s="51">
        <v>31</v>
      </c>
      <c r="O7" s="54">
        <v>0.32</v>
      </c>
      <c r="P7" s="53">
        <v>23.7</v>
      </c>
      <c r="Q7" s="53">
        <v>1.3</v>
      </c>
      <c r="R7" s="53">
        <v>0.7</v>
      </c>
      <c r="S7" s="53">
        <v>0.6</v>
      </c>
      <c r="T7" s="54">
        <v>1.79</v>
      </c>
      <c r="U7" s="54">
        <v>3.24</v>
      </c>
      <c r="V7" s="142">
        <v>1.7</v>
      </c>
      <c r="W7" s="54" t="s">
        <v>528</v>
      </c>
      <c r="X7" s="53" t="s">
        <v>528</v>
      </c>
      <c r="Y7" s="51" t="s">
        <v>524</v>
      </c>
      <c r="Z7" s="53">
        <v>0.2</v>
      </c>
      <c r="AA7" s="54" t="s">
        <v>565</v>
      </c>
      <c r="AB7" s="54">
        <v>0.12</v>
      </c>
      <c r="AC7" s="53">
        <v>17.8</v>
      </c>
      <c r="AD7" s="147">
        <v>6.8</v>
      </c>
      <c r="AE7" s="53" t="s">
        <v>528</v>
      </c>
      <c r="AF7" s="54">
        <v>0.59</v>
      </c>
      <c r="AG7" s="51">
        <v>309</v>
      </c>
      <c r="AH7" s="142">
        <v>0.72</v>
      </c>
      <c r="AI7" s="56">
        <v>9.8000000000000004E-2</v>
      </c>
      <c r="AJ7" s="147">
        <v>0.3</v>
      </c>
      <c r="AK7" s="53">
        <v>14.6</v>
      </c>
      <c r="AL7" s="53">
        <v>19.2</v>
      </c>
      <c r="AM7" s="148">
        <v>6.0999999999999999E-2</v>
      </c>
      <c r="AN7" s="53">
        <v>2.2000000000000002</v>
      </c>
      <c r="AO7" s="53">
        <v>4</v>
      </c>
      <c r="AP7" s="53">
        <v>5.8</v>
      </c>
      <c r="AQ7" s="55" t="s">
        <v>527</v>
      </c>
      <c r="AR7" s="148">
        <v>3.0000000000000001E-3</v>
      </c>
      <c r="AS7" s="54">
        <v>0.04</v>
      </c>
      <c r="AT7" s="53">
        <v>3.7</v>
      </c>
      <c r="AU7" s="53">
        <v>0.2</v>
      </c>
      <c r="AV7" s="53">
        <v>2.5</v>
      </c>
      <c r="AW7" s="54">
        <v>0.44</v>
      </c>
      <c r="AX7" s="53">
        <v>47</v>
      </c>
      <c r="AY7" s="53" t="s">
        <v>529</v>
      </c>
      <c r="AZ7" s="53">
        <v>0.2</v>
      </c>
      <c r="BA7" s="54" t="s">
        <v>565</v>
      </c>
      <c r="BB7" s="53">
        <v>2.9</v>
      </c>
      <c r="BC7" s="54">
        <v>0.11</v>
      </c>
      <c r="BD7" s="54">
        <v>0.06</v>
      </c>
      <c r="BE7" s="53" t="s">
        <v>528</v>
      </c>
      <c r="BF7" s="53">
        <v>0.4</v>
      </c>
      <c r="BG7" s="51">
        <v>28</v>
      </c>
      <c r="BH7" s="148" t="s">
        <v>528</v>
      </c>
      <c r="BI7" s="54">
        <v>6.33</v>
      </c>
      <c r="BJ7" s="53">
        <v>0.6</v>
      </c>
      <c r="BK7" s="53">
        <v>24.2</v>
      </c>
      <c r="BL7" s="53">
        <v>3.6</v>
      </c>
      <c r="BM7" s="9"/>
      <c r="BN7" s="9"/>
      <c r="BO7" s="9"/>
    </row>
    <row r="8" spans="1:70">
      <c r="A8" s="28" t="s">
        <v>224</v>
      </c>
      <c r="B8" s="141">
        <f>AVERAGE(B3:B7)</f>
        <v>2.64E-2</v>
      </c>
      <c r="C8" s="58">
        <f t="shared" ref="C8:D8" si="0">AVERAGE(C3:C7)</f>
        <v>0.79759999999999998</v>
      </c>
      <c r="D8" s="43">
        <f t="shared" si="0"/>
        <v>0.90399999999999991</v>
      </c>
      <c r="E8" s="43">
        <f t="shared" ref="E8:T8" si="1">AVERAGE(E3:E7)</f>
        <v>2.67</v>
      </c>
      <c r="F8" s="57">
        <f t="shared" si="1"/>
        <v>5.5</v>
      </c>
      <c r="G8" s="43">
        <f t="shared" si="1"/>
        <v>54.339999999999996</v>
      </c>
      <c r="H8" s="43">
        <f t="shared" si="1"/>
        <v>0.19400000000000001</v>
      </c>
      <c r="I8" s="58">
        <f t="shared" si="1"/>
        <v>2.9599999999999998E-2</v>
      </c>
      <c r="J8" s="58">
        <f t="shared" ref="J8" si="2">AVERAGE(J3:J7)</f>
        <v>0.79800000000000004</v>
      </c>
      <c r="K8" s="58">
        <f t="shared" ref="K8" si="3">AVERAGE(K3:K7)</f>
        <v>5.1200000000000002E-2</v>
      </c>
      <c r="L8" s="43">
        <f t="shared" si="1"/>
        <v>29.8</v>
      </c>
      <c r="M8" s="43">
        <f t="shared" si="1"/>
        <v>6.5860000000000003</v>
      </c>
      <c r="N8" s="57">
        <f t="shared" si="1"/>
        <v>29</v>
      </c>
      <c r="O8" s="58">
        <f t="shared" si="1"/>
        <v>0.32400000000000001</v>
      </c>
      <c r="P8" s="43">
        <f t="shared" si="1"/>
        <v>22.92</v>
      </c>
      <c r="Q8" s="43">
        <f t="shared" si="1"/>
        <v>1.3</v>
      </c>
      <c r="R8" s="43">
        <f t="shared" si="1"/>
        <v>0.67500000000000004</v>
      </c>
      <c r="S8" s="43">
        <f t="shared" si="1"/>
        <v>0.57499999999999996</v>
      </c>
      <c r="T8" s="43">
        <f t="shared" si="1"/>
        <v>1.6619999999999997</v>
      </c>
      <c r="U8" s="43">
        <f t="shared" ref="U8" si="4">AVERAGE(U3:U7)</f>
        <v>2.9780000000000002</v>
      </c>
      <c r="V8" s="43">
        <f t="shared" ref="V8" si="5">AVERAGE(V3:V7)</f>
        <v>1.8079999999999998</v>
      </c>
      <c r="W8" s="43">
        <f t="shared" ref="W8" si="6">AVERAGE(W3:W7)</f>
        <v>6.0999999999999999E-2</v>
      </c>
      <c r="X8" s="43">
        <f t="shared" ref="X8" si="7">AVERAGE(X3:X7)</f>
        <v>0.15000000000000002</v>
      </c>
      <c r="Y8" s="43">
        <f t="shared" ref="Y8" si="8">AVERAGE(Y3:Y7)</f>
        <v>10</v>
      </c>
      <c r="Z8" s="43">
        <f t="shared" ref="Z8" si="9">AVERAGE(Z3:Z7)</f>
        <v>0.2</v>
      </c>
      <c r="AA8" s="43" t="s">
        <v>174</v>
      </c>
      <c r="AB8" s="43">
        <f t="shared" ref="AB8" si="10">AVERAGE(AB3:AB7)</f>
        <v>0.11379999999999998</v>
      </c>
      <c r="AC8" s="43">
        <f t="shared" ref="AC8" si="11">AVERAGE(AC3:AC7)</f>
        <v>16.96</v>
      </c>
      <c r="AD8" s="43">
        <f t="shared" ref="AD8" si="12">AVERAGE(AD3:AD7)</f>
        <v>6.8360000000000003</v>
      </c>
      <c r="AE8" s="43" t="s">
        <v>174</v>
      </c>
      <c r="AF8" s="58">
        <f t="shared" ref="AF8" si="13">AVERAGE(AF3:AF7)</f>
        <v>0.57579999999999987</v>
      </c>
      <c r="AG8" s="57">
        <f t="shared" ref="AG8" si="14">AVERAGE(AG3:AG7)</f>
        <v>288</v>
      </c>
      <c r="AH8" s="58">
        <f t="shared" ref="AH8" si="15">AVERAGE(AH3:AH7)</f>
        <v>0.70199999999999996</v>
      </c>
      <c r="AI8" s="141">
        <f t="shared" ref="AI8" si="16">AVERAGE(AI3:AI7)</f>
        <v>9.5000000000000001E-2</v>
      </c>
      <c r="AJ8" s="43">
        <f t="shared" ref="AJ8" si="17">AVERAGE(AJ3:AJ7)</f>
        <v>0.22500000000000003</v>
      </c>
      <c r="AK8" s="43">
        <f t="shared" ref="AK8" si="18">AVERAGE(AK3:AK7)</f>
        <v>14.02</v>
      </c>
      <c r="AL8" s="43">
        <f t="shared" ref="AL8" si="19">AVERAGE(AL3:AL7)</f>
        <v>17.740000000000002</v>
      </c>
      <c r="AM8" s="141">
        <f t="shared" ref="AM8" si="20">AVERAGE(AM3:AM7)</f>
        <v>5.7999999999999996E-2</v>
      </c>
      <c r="AN8" s="43">
        <f t="shared" ref="AN8" si="21">AVERAGE(AN3:AN7)</f>
        <v>2.1440000000000006</v>
      </c>
      <c r="AO8" s="43">
        <f t="shared" ref="AO8" si="22">AVERAGE(AO3:AO7)</f>
        <v>3.9299999999999997</v>
      </c>
      <c r="AP8" s="43">
        <f t="shared" ref="AP8" si="23">AVERAGE(AP3:AP7)</f>
        <v>5.7420000000000009</v>
      </c>
      <c r="AQ8" s="43" t="s">
        <v>174</v>
      </c>
      <c r="AR8" s="141">
        <f t="shared" ref="AR8" si="24">AVERAGE(AR3:AR7)</f>
        <v>3.4999999999999996E-3</v>
      </c>
      <c r="AS8" s="58">
        <f t="shared" ref="AS8:AT11" si="25">AVERAGE(AS3:AS7)</f>
        <v>4.9600000000000005E-2</v>
      </c>
      <c r="AT8" s="26">
        <f t="shared" si="25"/>
        <v>3.496</v>
      </c>
      <c r="AU8" s="26">
        <f t="shared" ref="AU8" si="26">AVERAGE(AU3:AU7)</f>
        <v>0.15000000000000002</v>
      </c>
      <c r="AV8" s="26">
        <f t="shared" ref="AV8" si="27">AVERAGE(AV3:AV7)</f>
        <v>2.262</v>
      </c>
      <c r="AW8" s="32">
        <f t="shared" ref="AW8" si="28">AVERAGE(AW3:AW7)</f>
        <v>0.43</v>
      </c>
      <c r="AX8" s="26">
        <f t="shared" ref="AX8" si="29">AVERAGE(AX3:AX7)</f>
        <v>41.54</v>
      </c>
      <c r="AY8" s="26" t="s">
        <v>174</v>
      </c>
      <c r="AZ8" s="26">
        <f t="shared" ref="AZ8" si="30">AVERAGE(AZ3:AZ7)</f>
        <v>0.2</v>
      </c>
      <c r="BA8" s="26" t="s">
        <v>174</v>
      </c>
      <c r="BB8" s="26">
        <f t="shared" ref="BB8" si="31">AVERAGE(BB3:BB7)</f>
        <v>2.9340000000000002</v>
      </c>
      <c r="BC8" s="32">
        <f t="shared" ref="BC8" si="32">AVERAGE(BC3:BC7)</f>
        <v>0.10100000000000001</v>
      </c>
      <c r="BD8" s="32">
        <f t="shared" ref="BD8" si="33">AVERAGE(BD3:BD7)</f>
        <v>6.0199999999999997E-2</v>
      </c>
      <c r="BE8" s="26" t="s">
        <v>174</v>
      </c>
      <c r="BF8" s="26">
        <f t="shared" ref="BF8" si="34">AVERAGE(BF3:BF7)</f>
        <v>0.40599999999999997</v>
      </c>
      <c r="BG8" s="7">
        <f t="shared" ref="BG8" si="35">AVERAGE(BG3:BG7)</f>
        <v>26.02</v>
      </c>
      <c r="BH8" s="32" t="s">
        <v>174</v>
      </c>
      <c r="BI8" s="32">
        <f t="shared" ref="BI8" si="36">AVERAGE(BI3:BI7)</f>
        <v>5.8920000000000003</v>
      </c>
      <c r="BJ8" s="26">
        <f t="shared" ref="BJ8" si="37">AVERAGE(BJ3:BJ7)</f>
        <v>0.55600000000000005</v>
      </c>
      <c r="BK8" s="26">
        <f t="shared" ref="BK8" si="38">AVERAGE(BK3:BK7)</f>
        <v>22.94</v>
      </c>
      <c r="BL8" s="26">
        <f t="shared" ref="BL8" si="39">AVERAGE(BL3:BL7)</f>
        <v>4.9719999999999995</v>
      </c>
      <c r="BP8" s="4"/>
      <c r="BQ8" s="4"/>
      <c r="BR8" s="4"/>
    </row>
    <row r="9" spans="1:70" ht="12" customHeight="1">
      <c r="A9" s="28" t="s">
        <v>225</v>
      </c>
      <c r="B9" s="141">
        <f>_xlfn.STDEV.P(B3:B7)</f>
        <v>3.8262252939417988E-3</v>
      </c>
      <c r="C9" s="58">
        <f t="shared" ref="C9:D9" si="40">_xlfn.STDEV.P(C3:C7)</f>
        <v>3.3690354702792892E-2</v>
      </c>
      <c r="D9" s="43">
        <f t="shared" si="40"/>
        <v>0.18564482217395736</v>
      </c>
      <c r="E9" s="43">
        <f t="shared" ref="E9:S9" si="41">_xlfn.STDEV.P(E3:E7)</f>
        <v>1.2193030796319677</v>
      </c>
      <c r="F9" s="57">
        <f t="shared" si="41"/>
        <v>1.1180339887498949</v>
      </c>
      <c r="G9" s="43">
        <f t="shared" si="41"/>
        <v>2.3542302351299464</v>
      </c>
      <c r="H9" s="43">
        <f t="shared" si="41"/>
        <v>1.1999999999999999E-2</v>
      </c>
      <c r="I9" s="58">
        <f t="shared" si="41"/>
        <v>7.9999999999999939E-4</v>
      </c>
      <c r="J9" s="58">
        <f t="shared" ref="J9:K9" si="42">_xlfn.STDEV.P(J3:J7)</f>
        <v>0.10205880657738402</v>
      </c>
      <c r="K9" s="58">
        <f t="shared" si="42"/>
        <v>1.5419468213917112E-2</v>
      </c>
      <c r="L9" s="43">
        <f t="shared" si="41"/>
        <v>1.4859340496805367</v>
      </c>
      <c r="M9" s="43">
        <f t="shared" si="41"/>
        <v>0.49028971027342588</v>
      </c>
      <c r="N9" s="57">
        <f t="shared" si="41"/>
        <v>2.0976176963403033</v>
      </c>
      <c r="O9" s="58">
        <f t="shared" si="41"/>
        <v>2.0591260281974E-2</v>
      </c>
      <c r="P9" s="43">
        <f t="shared" si="41"/>
        <v>0.7194442299441971</v>
      </c>
      <c r="Q9" s="43">
        <f t="shared" si="41"/>
        <v>7.0710678118654738E-2</v>
      </c>
      <c r="R9" s="43">
        <f t="shared" si="41"/>
        <v>4.3301270189221919E-2</v>
      </c>
      <c r="S9" s="43">
        <f t="shared" si="41"/>
        <v>4.3301270189221926E-2</v>
      </c>
      <c r="T9" s="43">
        <f t="shared" ref="T9:AF9" si="43">_xlfn.STDEV.P(T3:T7)</f>
        <v>0.12890306435457616</v>
      </c>
      <c r="U9" s="43">
        <f t="shared" si="43"/>
        <v>0.15367498169838853</v>
      </c>
      <c r="V9" s="43">
        <f t="shared" si="43"/>
        <v>0.13059862173851608</v>
      </c>
      <c r="W9" s="43">
        <f t="shared" si="43"/>
        <v>0</v>
      </c>
      <c r="X9" s="43">
        <f t="shared" si="43"/>
        <v>4.9999999999999989E-2</v>
      </c>
      <c r="Y9" s="43">
        <f t="shared" si="43"/>
        <v>0</v>
      </c>
      <c r="Z9" s="43">
        <f t="shared" si="43"/>
        <v>0</v>
      </c>
      <c r="AA9" s="43" t="s">
        <v>174</v>
      </c>
      <c r="AB9" s="43">
        <f t="shared" si="43"/>
        <v>5.0754310161798058E-3</v>
      </c>
      <c r="AC9" s="43">
        <f t="shared" si="43"/>
        <v>0.85930204235763363</v>
      </c>
      <c r="AD9" s="43">
        <f t="shared" si="43"/>
        <v>0.15094369811290576</v>
      </c>
      <c r="AE9" s="43" t="s">
        <v>174</v>
      </c>
      <c r="AF9" s="58">
        <f t="shared" si="43"/>
        <v>5.9921281695238852E-2</v>
      </c>
      <c r="AG9" s="57">
        <f t="shared" ref="AG9:AO9" si="44">_xlfn.STDEV.P(AG3:AG7)</f>
        <v>21.697926168184829</v>
      </c>
      <c r="AH9" s="58">
        <f t="shared" si="44"/>
        <v>2.399999999999998E-2</v>
      </c>
      <c r="AI9" s="141">
        <f t="shared" si="44"/>
        <v>9.1869472622846809E-3</v>
      </c>
      <c r="AJ9" s="43">
        <f t="shared" si="44"/>
        <v>4.3301270189221794E-2</v>
      </c>
      <c r="AK9" s="43">
        <f t="shared" si="44"/>
        <v>0.64311740763254099</v>
      </c>
      <c r="AL9" s="43">
        <f t="shared" si="44"/>
        <v>1.1146299834474214</v>
      </c>
      <c r="AM9" s="141">
        <f t="shared" si="44"/>
        <v>2.8284271247461896E-3</v>
      </c>
      <c r="AN9" s="43">
        <f t="shared" si="44"/>
        <v>7.3102667529988327E-2</v>
      </c>
      <c r="AO9" s="43">
        <f t="shared" si="44"/>
        <v>9.7979589711327142E-2</v>
      </c>
      <c r="AP9" s="43">
        <f>_xlfn.STDEV.S(AP3:AP7)</f>
        <v>0.25459772190654023</v>
      </c>
      <c r="AQ9" s="43" t="s">
        <v>174</v>
      </c>
      <c r="AR9" s="141">
        <f t="shared" ref="AR9:BB9" si="45">_xlfn.STDEV.S(AR3:AR7)</f>
        <v>5.773502691896258E-4</v>
      </c>
      <c r="AS9" s="58">
        <f t="shared" si="45"/>
        <v>1.1436782764396634E-2</v>
      </c>
      <c r="AT9" s="43">
        <f t="shared" si="45"/>
        <v>0.43826932358995757</v>
      </c>
      <c r="AU9" s="43">
        <f t="shared" si="45"/>
        <v>7.0710678118654738E-2</v>
      </c>
      <c r="AV9" s="43">
        <f t="shared" si="45"/>
        <v>0.2173016336800071</v>
      </c>
      <c r="AW9" s="58">
        <f t="shared" si="45"/>
        <v>0.02</v>
      </c>
      <c r="AX9" s="43">
        <f t="shared" si="45"/>
        <v>8.4654001677416559</v>
      </c>
      <c r="AY9" s="43" t="s">
        <v>174</v>
      </c>
      <c r="AZ9" s="43">
        <f t="shared" si="45"/>
        <v>0</v>
      </c>
      <c r="BA9" s="43" t="s">
        <v>174</v>
      </c>
      <c r="BB9" s="43">
        <f t="shared" si="45"/>
        <v>6.1481704595757594E-2</v>
      </c>
      <c r="BC9" s="58">
        <f t="shared" ref="BC9:BD9" si="46">_xlfn.STDEV.S(BC3:BC7)</f>
        <v>2.0124611797498086E-2</v>
      </c>
      <c r="BD9" s="58">
        <f t="shared" si="46"/>
        <v>4.4721359549995833E-4</v>
      </c>
      <c r="BE9" s="43" t="s">
        <v>174</v>
      </c>
      <c r="BF9" s="43">
        <f t="shared" ref="BF9:BL9" si="47">_xlfn.STDEV.S(BF3:BF7)</f>
        <v>1.3416407864998724E-2</v>
      </c>
      <c r="BG9" s="57">
        <f t="shared" si="47"/>
        <v>2.3026072179162465</v>
      </c>
      <c r="BH9" s="58" t="s">
        <v>174</v>
      </c>
      <c r="BI9" s="58">
        <f t="shared" si="47"/>
        <v>0.52016343585454006</v>
      </c>
      <c r="BJ9" s="43">
        <f t="shared" si="47"/>
        <v>6.0663003552412394E-2</v>
      </c>
      <c r="BK9" s="43">
        <f t="shared" si="47"/>
        <v>1.3794926603646718</v>
      </c>
      <c r="BL9" s="43">
        <f t="shared" si="47"/>
        <v>1.069074365982088</v>
      </c>
      <c r="BP9" s="4"/>
      <c r="BQ9" s="4"/>
      <c r="BR9" s="4"/>
    </row>
    <row r="10" spans="1:70" ht="15" customHeight="1">
      <c r="A10" s="28" t="s">
        <v>228</v>
      </c>
      <c r="B10" s="182">
        <f>100*(B9/B8)</f>
        <v>14.493277628567419</v>
      </c>
      <c r="C10" s="58">
        <f t="shared" ref="C10:T10" si="48">100*(C9/C8)</f>
        <v>4.2239662365587876</v>
      </c>
      <c r="D10" s="181">
        <f t="shared" si="48"/>
        <v>20.535931656411215</v>
      </c>
      <c r="E10" s="182">
        <f t="shared" si="48"/>
        <v>45.666782008687932</v>
      </c>
      <c r="F10" s="182">
        <f t="shared" si="48"/>
        <v>20.327890704543545</v>
      </c>
      <c r="G10" s="43">
        <f t="shared" si="48"/>
        <v>4.3324074993190038</v>
      </c>
      <c r="H10" s="43">
        <f t="shared" si="48"/>
        <v>6.1855670103092768</v>
      </c>
      <c r="I10" s="58">
        <f t="shared" si="48"/>
        <v>2.7027027027027009</v>
      </c>
      <c r="J10" s="184">
        <f t="shared" si="48"/>
        <v>12.789324132504262</v>
      </c>
      <c r="K10" s="184">
        <f t="shared" si="48"/>
        <v>30.116148855306857</v>
      </c>
      <c r="L10" s="43">
        <f t="shared" si="48"/>
        <v>4.9863558714111971</v>
      </c>
      <c r="M10" s="43">
        <f t="shared" si="48"/>
        <v>7.4444231745129956</v>
      </c>
      <c r="N10" s="57">
        <f t="shared" si="48"/>
        <v>7.233164470138977</v>
      </c>
      <c r="O10" s="58">
        <f t="shared" si="48"/>
        <v>6.3553272475228395</v>
      </c>
      <c r="P10" s="43">
        <f t="shared" si="48"/>
        <v>3.1389364308211043</v>
      </c>
      <c r="Q10" s="43">
        <f t="shared" si="48"/>
        <v>5.4392829322042102</v>
      </c>
      <c r="R10" s="43">
        <f t="shared" si="48"/>
        <v>6.4150029909958395</v>
      </c>
      <c r="S10" s="43">
        <f t="shared" si="48"/>
        <v>7.5306556850820741</v>
      </c>
      <c r="T10" s="43">
        <f t="shared" si="48"/>
        <v>7.7559003823451373</v>
      </c>
      <c r="U10" s="43">
        <f t="shared" ref="U10" si="49">100*(U9/U8)</f>
        <v>5.160341897192362</v>
      </c>
      <c r="V10" s="43">
        <f t="shared" ref="V10" si="50">100*(V9/V8)</f>
        <v>7.2233750961568628</v>
      </c>
      <c r="W10" s="43">
        <f t="shared" ref="W10" si="51">100*(W9/W8)</f>
        <v>0</v>
      </c>
      <c r="X10" s="181">
        <f>100*(X9/X8)</f>
        <v>33.333333333333321</v>
      </c>
      <c r="Y10" s="43">
        <f t="shared" ref="Y10" si="52">100*(Y9/Y8)</f>
        <v>0</v>
      </c>
      <c r="Z10" s="43">
        <f t="shared" ref="Z10" si="53">100*(Z9/Z8)</f>
        <v>0</v>
      </c>
      <c r="AA10" s="43" t="s">
        <v>174</v>
      </c>
      <c r="AB10" s="43">
        <f t="shared" ref="AB10" si="54">100*(AB9/AB8)</f>
        <v>4.4599569562212711</v>
      </c>
      <c r="AC10" s="43">
        <f t="shared" ref="AC10" si="55">100*(AC9/AC8)</f>
        <v>5.0666394006935942</v>
      </c>
      <c r="AD10" s="43">
        <f t="shared" ref="AD10" si="56">100*(AD9/AD8)</f>
        <v>2.2080704814643908</v>
      </c>
      <c r="AE10" s="43" t="s">
        <v>174</v>
      </c>
      <c r="AF10" s="32">
        <f t="shared" ref="AF10" si="57">100*(AF9/AF8)</f>
        <v>10.406613701847666</v>
      </c>
      <c r="AG10" s="7">
        <f t="shared" ref="AG10" si="58">100*(AG9/AG8)</f>
        <v>7.5340021417308431</v>
      </c>
      <c r="AH10" s="32">
        <f t="shared" ref="AH10" si="59">100*(AH9/AH8)</f>
        <v>3.4188034188034164</v>
      </c>
      <c r="AI10" s="8">
        <f t="shared" ref="AI10" si="60">100*(AI9/AI8)</f>
        <v>9.6704708024049282</v>
      </c>
      <c r="AJ10" s="26">
        <f t="shared" ref="AJ10" si="61">100*(AJ9/AJ8)</f>
        <v>19.245008972987463</v>
      </c>
      <c r="AK10" s="26">
        <f t="shared" ref="AK10" si="62">100*(AK9/AK8)</f>
        <v>4.587142707792732</v>
      </c>
      <c r="AL10" s="26">
        <f t="shared" ref="AL10" si="63">100*(AL9/AL8)</f>
        <v>6.2831453407408189</v>
      </c>
      <c r="AM10" s="8">
        <f t="shared" ref="AM10" si="64">100*(AM9/AM8)</f>
        <v>4.8765984909417064</v>
      </c>
      <c r="AN10" s="26">
        <f t="shared" ref="AN10" si="65">100*(AN9/AN8)</f>
        <v>3.4096393437494541</v>
      </c>
      <c r="AO10" s="26">
        <f t="shared" ref="AO10" si="66">100*(AO9/AO8)</f>
        <v>2.4931193310770268</v>
      </c>
      <c r="AP10" s="26">
        <f t="shared" ref="AP10" si="67">100*(AP9/AP8)</f>
        <v>4.4339554494346949</v>
      </c>
      <c r="AQ10" s="26" t="s">
        <v>174</v>
      </c>
      <c r="AR10" s="182">
        <f t="shared" ref="AR10:AS10" si="68">100*(AR9/AR8)</f>
        <v>16.495721976846454</v>
      </c>
      <c r="AS10" s="184">
        <f t="shared" si="68"/>
        <v>23.058029766928694</v>
      </c>
      <c r="AT10" s="181">
        <f t="shared" ref="AT10" si="69">100*(AT9/AT8)</f>
        <v>12.536307883007941</v>
      </c>
      <c r="AU10" s="181">
        <f t="shared" ref="AU10" si="70">100*(AU9/AU8)</f>
        <v>47.140452079103149</v>
      </c>
      <c r="AV10" s="26">
        <f t="shared" ref="AV10" si="71">100*(AV9/AV8)</f>
        <v>9.6066151052169371</v>
      </c>
      <c r="AW10" s="32">
        <f t="shared" ref="AW10" si="72">100*(AW9/AW8)</f>
        <v>4.6511627906976747</v>
      </c>
      <c r="AX10" s="181">
        <f t="shared" ref="AX10" si="73">100*(AX9/AX8)</f>
        <v>20.37891229595969</v>
      </c>
      <c r="AY10" s="26" t="s">
        <v>174</v>
      </c>
      <c r="AZ10" s="26">
        <f t="shared" ref="AZ10" si="74">100*(AZ9/AZ8)</f>
        <v>0</v>
      </c>
      <c r="BA10" s="26" t="s">
        <v>174</v>
      </c>
      <c r="BB10" s="26">
        <f t="shared" ref="BB10" si="75">100*(BB9/BB8)</f>
        <v>2.0954909541839672</v>
      </c>
      <c r="BC10" s="184">
        <f t="shared" ref="BC10" si="76">100*(BC9/BC8)</f>
        <v>19.925358215344637</v>
      </c>
      <c r="BD10" s="32">
        <f t="shared" ref="BD10" si="77">100*(BD9/BD8)</f>
        <v>0.74287972674411695</v>
      </c>
      <c r="BE10" s="26" t="s">
        <v>174</v>
      </c>
      <c r="BF10" s="26">
        <f t="shared" ref="BF10" si="78">100*(BF9/BF8)</f>
        <v>3.3045339568962375</v>
      </c>
      <c r="BG10" s="7">
        <f t="shared" ref="BG10" si="79">100*(BG9/BG8)</f>
        <v>8.8493743962961045</v>
      </c>
      <c r="BH10" s="32" t="s">
        <v>174</v>
      </c>
      <c r="BI10" s="32">
        <f t="shared" ref="BI10" si="80">100*(BI9/BI8)</f>
        <v>8.8282999975312286</v>
      </c>
      <c r="BJ10" s="26">
        <f t="shared" ref="BJ10" si="81">100*(BJ9/BJ8)</f>
        <v>10.910612149714458</v>
      </c>
      <c r="BK10" s="26">
        <f t="shared" ref="BK10" si="82">100*(BK9/BK8)</f>
        <v>6.0134815185905479</v>
      </c>
      <c r="BL10" s="181">
        <f t="shared" ref="BL10" si="83">100*(BL9/BL8)</f>
        <v>21.501897948151409</v>
      </c>
      <c r="BP10" s="4"/>
      <c r="BQ10" s="4"/>
      <c r="BR10" s="4"/>
    </row>
    <row r="11" spans="1:70" ht="15" customHeight="1">
      <c r="A11" s="84" t="s">
        <v>229</v>
      </c>
      <c r="B11" s="56">
        <f>100*((B8-B3)/B3)</f>
        <v>5.5999999999999943</v>
      </c>
      <c r="C11" s="54">
        <f t="shared" ref="C11:P11" si="84">100*((C8-C3)/C3)</f>
        <v>6.6310160427807467</v>
      </c>
      <c r="D11" s="73">
        <f t="shared" si="84"/>
        <v>25.555555555555546</v>
      </c>
      <c r="E11" s="183">
        <f t="shared" si="84"/>
        <v>126.27118644067797</v>
      </c>
      <c r="F11" s="56" t="s">
        <v>174</v>
      </c>
      <c r="G11" s="53">
        <f t="shared" si="84"/>
        <v>-1.2000000000000068</v>
      </c>
      <c r="H11" s="73">
        <f t="shared" si="84"/>
        <v>14.117647058823524</v>
      </c>
      <c r="I11" s="54">
        <f t="shared" si="84"/>
        <v>5.7142857142857046</v>
      </c>
      <c r="J11" s="72">
        <f t="shared" si="84"/>
        <v>33.000000000000014</v>
      </c>
      <c r="K11" s="72">
        <f t="shared" si="84"/>
        <v>42.222222222222236</v>
      </c>
      <c r="L11" s="53">
        <f t="shared" si="84"/>
        <v>9.1575091575091569</v>
      </c>
      <c r="M11" s="73">
        <f t="shared" si="84"/>
        <v>12.967409948542027</v>
      </c>
      <c r="N11" s="51">
        <f t="shared" si="84"/>
        <v>16</v>
      </c>
      <c r="O11" s="54">
        <f t="shared" si="84"/>
        <v>-9.9999999999999929</v>
      </c>
      <c r="P11" s="53">
        <f t="shared" si="84"/>
        <v>-2.0512820512820382</v>
      </c>
      <c r="Q11" s="53" t="s">
        <v>174</v>
      </c>
      <c r="R11" s="53" t="s">
        <v>174</v>
      </c>
      <c r="S11" s="53" t="s">
        <v>174</v>
      </c>
      <c r="T11" s="73">
        <f t="shared" ref="T11:AF11" si="85">100*((T8-T3)/T3)</f>
        <v>14.620689655172397</v>
      </c>
      <c r="U11" s="53">
        <f t="shared" si="85"/>
        <v>-0.40133779264214076</v>
      </c>
      <c r="V11" s="53">
        <f t="shared" si="85"/>
        <v>10.243902439024387</v>
      </c>
      <c r="W11" s="53">
        <f t="shared" si="85"/>
        <v>0</v>
      </c>
      <c r="X11" s="53" t="s">
        <v>174</v>
      </c>
      <c r="Y11" s="53" t="s">
        <v>174</v>
      </c>
      <c r="Z11" s="53">
        <f t="shared" si="85"/>
        <v>0</v>
      </c>
      <c r="AA11" s="53" t="s">
        <v>174</v>
      </c>
      <c r="AB11" s="53">
        <f t="shared" si="85"/>
        <v>4.4036697247706282</v>
      </c>
      <c r="AC11" s="53">
        <f t="shared" si="85"/>
        <v>9.4193548387096833</v>
      </c>
      <c r="AD11" s="53">
        <f t="shared" si="85"/>
        <v>0.82595870206489741</v>
      </c>
      <c r="AE11" s="53" t="s">
        <v>174</v>
      </c>
      <c r="AF11" s="72">
        <f t="shared" si="85"/>
        <v>25.446623093681879</v>
      </c>
      <c r="AG11" s="51">
        <f t="shared" ref="AG11:AT11" si="86">100*((AG8-AG3)/AG3)</f>
        <v>15.2</v>
      </c>
      <c r="AH11" s="54">
        <f t="shared" si="86"/>
        <v>6.3636363636363518</v>
      </c>
      <c r="AI11" s="183">
        <f t="shared" si="86"/>
        <v>23.376623376623378</v>
      </c>
      <c r="AJ11" s="53" t="s">
        <v>174</v>
      </c>
      <c r="AK11" s="53">
        <f t="shared" si="86"/>
        <v>6.2121212121212146</v>
      </c>
      <c r="AL11" s="53">
        <f t="shared" si="86"/>
        <v>8.8343558282208665</v>
      </c>
      <c r="AM11" s="56">
        <f t="shared" si="86"/>
        <v>9.4339622641509386</v>
      </c>
      <c r="AN11" s="53">
        <f t="shared" si="86"/>
        <v>6.1386138613861663</v>
      </c>
      <c r="AO11" s="53">
        <f t="shared" si="86"/>
        <v>4.7999999999999927</v>
      </c>
      <c r="AP11" s="53">
        <f t="shared" si="86"/>
        <v>-6.0229132569558006</v>
      </c>
      <c r="AQ11" s="53" t="s">
        <v>174</v>
      </c>
      <c r="AR11" s="56" t="s">
        <v>174</v>
      </c>
      <c r="AS11" s="62">
        <f t="shared" si="25"/>
        <v>4.6398133099386181</v>
      </c>
      <c r="AT11" s="73">
        <f t="shared" si="86"/>
        <v>25.755395683453248</v>
      </c>
      <c r="AU11" s="53" t="s">
        <v>174</v>
      </c>
      <c r="AV11" s="53">
        <f t="shared" ref="AV11:BB11" si="87">100*((AV8-AV3)/AV3)</f>
        <v>7.2037914691943188</v>
      </c>
      <c r="AW11" s="54">
        <f t="shared" si="87"/>
        <v>7.4999999999999929</v>
      </c>
      <c r="AX11" s="73">
        <f t="shared" si="87"/>
        <v>54.423791821561338</v>
      </c>
      <c r="AY11" s="53" t="s">
        <v>174</v>
      </c>
      <c r="AZ11" s="53">
        <f t="shared" si="87"/>
        <v>0</v>
      </c>
      <c r="BA11" s="53" t="s">
        <v>174</v>
      </c>
      <c r="BB11" s="53">
        <f t="shared" si="87"/>
        <v>2.2299651567944268</v>
      </c>
      <c r="BC11" s="72">
        <f t="shared" ref="BC11:BD11" si="88">100*((BC8-BC3)/BC3)</f>
        <v>55.384615384615387</v>
      </c>
      <c r="BD11" s="54">
        <f t="shared" si="88"/>
        <v>-1.311475409836069</v>
      </c>
      <c r="BE11" s="53" t="s">
        <v>174</v>
      </c>
      <c r="BF11" s="53">
        <f t="shared" ref="BF11:BL11" si="89">100*((BF8-BF3)/BF3)</f>
        <v>-5.5813953488372139</v>
      </c>
      <c r="BG11" s="74">
        <f t="shared" si="89"/>
        <v>17.737556561085963</v>
      </c>
      <c r="BH11" s="54" t="s">
        <v>174</v>
      </c>
      <c r="BI11" s="72">
        <f t="shared" si="89"/>
        <v>16.442687747035588</v>
      </c>
      <c r="BJ11" s="73">
        <f t="shared" si="89"/>
        <v>15.83333333333335</v>
      </c>
      <c r="BK11" s="53">
        <f t="shared" si="89"/>
        <v>10.821256038647354</v>
      </c>
      <c r="BL11" s="73">
        <f t="shared" si="89"/>
        <v>-12.155477031802132</v>
      </c>
      <c r="BP11" s="4"/>
      <c r="BQ11" s="4"/>
      <c r="BR11" s="4"/>
    </row>
    <row r="12" spans="1:70" ht="15.75" customHeight="1">
      <c r="A12" s="30" t="s">
        <v>250</v>
      </c>
      <c r="D12" s="43"/>
      <c r="E12" s="43"/>
    </row>
    <row r="13" spans="1:70" ht="15" customHeight="1">
      <c r="A13" s="9" t="s">
        <v>251</v>
      </c>
      <c r="D13" s="43"/>
      <c r="E13" s="43"/>
    </row>
    <row r="14" spans="1:70">
      <c r="D14" s="43"/>
      <c r="E14" s="43"/>
    </row>
    <row r="15" spans="1:70">
      <c r="D15" s="43"/>
      <c r="E15" s="43"/>
    </row>
    <row r="16" spans="1:70">
      <c r="D16" s="43"/>
      <c r="E16" s="43"/>
    </row>
    <row r="17" spans="1:67">
      <c r="D17" s="43"/>
      <c r="E17" s="43"/>
    </row>
    <row r="18" spans="1:67" s="32" customFormat="1">
      <c r="A18" s="9"/>
      <c r="B18" s="8"/>
      <c r="D18" s="43"/>
      <c r="E18" s="43"/>
      <c r="F18" s="7"/>
      <c r="G18" s="26"/>
      <c r="H18" s="26"/>
      <c r="L18" s="26"/>
      <c r="M18" s="26"/>
      <c r="N18" s="7"/>
      <c r="P18" s="26"/>
      <c r="Q18" s="26"/>
      <c r="R18" s="26"/>
      <c r="S18" s="26"/>
      <c r="X18" s="26"/>
      <c r="Y18" s="7"/>
      <c r="Z18" s="26"/>
      <c r="AA18" s="7"/>
      <c r="AC18" s="26"/>
      <c r="AD18" s="26"/>
      <c r="AE18" s="26"/>
      <c r="AG18" s="7"/>
      <c r="AI18" s="8"/>
      <c r="AJ18" s="26"/>
      <c r="AK18" s="26"/>
      <c r="AL18" s="26"/>
      <c r="AM18" s="8"/>
      <c r="AN18" s="26"/>
      <c r="AO18" s="26"/>
      <c r="AP18" s="26"/>
      <c r="AR18" s="8"/>
      <c r="AT18" s="26"/>
      <c r="AU18" s="26"/>
      <c r="AV18" s="26"/>
      <c r="AX18" s="7"/>
      <c r="AY18" s="7"/>
      <c r="AZ18" s="26"/>
      <c r="BB18" s="26"/>
      <c r="BE18" s="26"/>
      <c r="BF18" s="26"/>
      <c r="BG18" s="7"/>
      <c r="BH18" s="26"/>
      <c r="BJ18" s="26"/>
      <c r="BK18" s="26"/>
      <c r="BL18" s="26"/>
      <c r="BM18" s="4"/>
      <c r="BN18" s="4"/>
      <c r="BO18" s="4"/>
    </row>
    <row r="19" spans="1:67" s="32" customFormat="1">
      <c r="A19" s="9"/>
      <c r="B19" s="8"/>
      <c r="D19" s="43"/>
      <c r="E19" s="43"/>
      <c r="F19" s="7"/>
      <c r="G19" s="26"/>
      <c r="H19" s="26"/>
      <c r="L19" s="26"/>
      <c r="M19" s="26"/>
      <c r="N19" s="7"/>
      <c r="P19" s="26"/>
      <c r="Q19" s="26"/>
      <c r="R19" s="26"/>
      <c r="S19" s="26"/>
      <c r="X19" s="26"/>
      <c r="Y19" s="7"/>
      <c r="Z19" s="26"/>
      <c r="AA19" s="7"/>
      <c r="AC19" s="26"/>
      <c r="AD19" s="26"/>
      <c r="AE19" s="26"/>
      <c r="AG19" s="7"/>
      <c r="AI19" s="8"/>
      <c r="AJ19" s="26"/>
      <c r="AK19" s="26"/>
      <c r="AL19" s="26"/>
      <c r="AM19" s="8"/>
      <c r="AN19" s="26"/>
      <c r="AO19" s="26"/>
      <c r="AP19" s="26"/>
      <c r="AR19" s="8"/>
      <c r="AT19" s="26"/>
      <c r="AU19" s="26"/>
      <c r="AV19" s="26"/>
      <c r="AX19" s="7"/>
      <c r="AY19" s="7"/>
      <c r="AZ19" s="26"/>
      <c r="BB19" s="26"/>
      <c r="BE19" s="26"/>
      <c r="BF19" s="26"/>
      <c r="BG19" s="7"/>
      <c r="BH19" s="26"/>
      <c r="BJ19" s="26"/>
      <c r="BK19" s="26"/>
      <c r="BL19" s="26"/>
      <c r="BM19" s="4"/>
      <c r="BN19" s="4"/>
      <c r="BO19" s="4"/>
    </row>
    <row r="20" spans="1:67" s="32" customFormat="1">
      <c r="A20" s="9"/>
      <c r="B20" s="8"/>
      <c r="D20" s="43"/>
      <c r="E20" s="43"/>
      <c r="F20" s="7"/>
      <c r="G20" s="26"/>
      <c r="H20" s="26"/>
      <c r="L20" s="26"/>
      <c r="M20" s="26"/>
      <c r="N20" s="7"/>
      <c r="P20" s="26"/>
      <c r="Q20" s="26"/>
      <c r="R20" s="26"/>
      <c r="S20" s="26"/>
      <c r="X20" s="26"/>
      <c r="Y20" s="7"/>
      <c r="Z20" s="26"/>
      <c r="AA20" s="7"/>
      <c r="AC20" s="26"/>
      <c r="AD20" s="26"/>
      <c r="AE20" s="26"/>
      <c r="AG20" s="7"/>
      <c r="AI20" s="8"/>
      <c r="AJ20" s="26"/>
      <c r="AK20" s="26"/>
      <c r="AL20" s="26"/>
      <c r="AM20" s="8"/>
      <c r="AN20" s="26"/>
      <c r="AO20" s="26"/>
      <c r="AP20" s="26"/>
      <c r="AR20" s="8"/>
      <c r="AT20" s="26"/>
      <c r="AU20" s="26"/>
      <c r="AV20" s="26"/>
      <c r="AX20" s="7"/>
      <c r="AY20" s="7"/>
      <c r="AZ20" s="26"/>
      <c r="BB20" s="26"/>
      <c r="BE20" s="26"/>
      <c r="BF20" s="26"/>
      <c r="BG20" s="7"/>
      <c r="BH20" s="26"/>
      <c r="BJ20" s="26"/>
      <c r="BK20" s="26"/>
      <c r="BL20" s="26"/>
      <c r="BM20" s="4"/>
      <c r="BN20" s="4"/>
      <c r="BO20" s="4"/>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58"/>
  <sheetViews>
    <sheetView topLeftCell="A25" workbookViewId="0">
      <selection sqref="A1:D1"/>
    </sheetView>
  </sheetViews>
  <sheetFormatPr defaultColWidth="9" defaultRowHeight="13.8"/>
  <cols>
    <col min="1" max="1" width="15.875" style="61" bestFit="1" customWidth="1"/>
    <col min="2" max="2" width="13.25" style="59" customWidth="1"/>
    <col min="3" max="3" width="16.125" style="59" customWidth="1"/>
    <col min="4" max="4" width="9" style="59"/>
    <col min="5" max="5" width="9" style="9" customWidth="1"/>
    <col min="6" max="16384" width="9" style="9"/>
  </cols>
  <sheetData>
    <row r="1" spans="1:4" ht="38.25" customHeight="1">
      <c r="A1" s="229" t="s">
        <v>1062</v>
      </c>
      <c r="B1" s="228"/>
      <c r="C1" s="228"/>
      <c r="D1" s="228"/>
    </row>
    <row r="2" spans="1:4">
      <c r="A2" s="101" t="s">
        <v>63</v>
      </c>
      <c r="B2" s="67" t="s">
        <v>56</v>
      </c>
      <c r="C2" s="67" t="s">
        <v>64</v>
      </c>
      <c r="D2" s="67" t="s">
        <v>65</v>
      </c>
    </row>
    <row r="3" spans="1:4" ht="15">
      <c r="A3" s="103" t="s">
        <v>159</v>
      </c>
      <c r="B3" s="6" t="s">
        <v>939</v>
      </c>
      <c r="C3" s="6">
        <v>0.01</v>
      </c>
      <c r="D3" s="6" t="s">
        <v>90</v>
      </c>
    </row>
    <row r="4" spans="1:4">
      <c r="A4" s="103" t="s">
        <v>159</v>
      </c>
      <c r="B4" s="6" t="s">
        <v>162</v>
      </c>
      <c r="C4" s="6">
        <v>0.01</v>
      </c>
      <c r="D4" s="6" t="s">
        <v>90</v>
      </c>
    </row>
    <row r="5" spans="1:4" ht="15">
      <c r="A5" s="103" t="s">
        <v>159</v>
      </c>
      <c r="B5" s="6" t="s">
        <v>940</v>
      </c>
      <c r="C5" s="6">
        <v>0.01</v>
      </c>
      <c r="D5" s="6" t="s">
        <v>90</v>
      </c>
    </row>
    <row r="6" spans="1:4" ht="15">
      <c r="A6" s="103" t="s">
        <v>159</v>
      </c>
      <c r="B6" s="6" t="s">
        <v>941</v>
      </c>
      <c r="C6" s="6">
        <v>0.01</v>
      </c>
      <c r="D6" s="6" t="s">
        <v>90</v>
      </c>
    </row>
    <row r="7" spans="1:4">
      <c r="A7" s="103" t="s">
        <v>159</v>
      </c>
      <c r="B7" s="6" t="s">
        <v>161</v>
      </c>
      <c r="C7" s="6">
        <v>0.01</v>
      </c>
      <c r="D7" s="6" t="s">
        <v>90</v>
      </c>
    </row>
    <row r="8" spans="1:4">
      <c r="A8" s="103" t="s">
        <v>159</v>
      </c>
      <c r="B8" s="6" t="s">
        <v>160</v>
      </c>
      <c r="C8" s="68">
        <v>5.0000000000000001E-3</v>
      </c>
      <c r="D8" s="6" t="s">
        <v>90</v>
      </c>
    </row>
    <row r="9" spans="1:4" ht="15">
      <c r="A9" s="103" t="s">
        <v>159</v>
      </c>
      <c r="B9" s="6" t="s">
        <v>942</v>
      </c>
      <c r="C9" s="6">
        <v>0.01</v>
      </c>
      <c r="D9" s="6" t="s">
        <v>90</v>
      </c>
    </row>
    <row r="10" spans="1:4" ht="15">
      <c r="A10" s="103" t="s">
        <v>159</v>
      </c>
      <c r="B10" s="6" t="s">
        <v>943</v>
      </c>
      <c r="C10" s="6">
        <v>0.01</v>
      </c>
      <c r="D10" s="6" t="s">
        <v>90</v>
      </c>
    </row>
    <row r="11" spans="1:4" ht="15">
      <c r="A11" s="103" t="s">
        <v>159</v>
      </c>
      <c r="B11" s="6" t="s">
        <v>944</v>
      </c>
      <c r="C11" s="6">
        <v>0.1</v>
      </c>
      <c r="D11" s="6" t="s">
        <v>90</v>
      </c>
    </row>
    <row r="12" spans="1:4" ht="15">
      <c r="A12" s="103" t="s">
        <v>159</v>
      </c>
      <c r="B12" s="6" t="s">
        <v>945</v>
      </c>
      <c r="C12" s="68">
        <v>1E-3</v>
      </c>
      <c r="D12" s="6" t="s">
        <v>90</v>
      </c>
    </row>
    <row r="13" spans="1:4">
      <c r="A13" s="103" t="s">
        <v>159</v>
      </c>
      <c r="B13" s="6" t="s">
        <v>163</v>
      </c>
      <c r="C13" s="6">
        <v>0.1</v>
      </c>
      <c r="D13" s="6" t="s">
        <v>90</v>
      </c>
    </row>
    <row r="14" spans="1:4">
      <c r="A14" s="9" t="s">
        <v>127</v>
      </c>
      <c r="B14" s="6" t="s">
        <v>66</v>
      </c>
      <c r="C14" s="6">
        <v>0.5</v>
      </c>
      <c r="D14" s="6" t="s">
        <v>67</v>
      </c>
    </row>
    <row r="15" spans="1:4">
      <c r="A15" s="9" t="s">
        <v>127</v>
      </c>
      <c r="B15" s="6" t="s">
        <v>68</v>
      </c>
      <c r="C15" s="6">
        <v>5</v>
      </c>
      <c r="D15" s="6" t="s">
        <v>67</v>
      </c>
    </row>
    <row r="16" spans="1:4">
      <c r="A16" s="9" t="s">
        <v>159</v>
      </c>
      <c r="B16" s="6" t="s">
        <v>94</v>
      </c>
      <c r="C16" s="6">
        <v>2</v>
      </c>
      <c r="D16" s="6" t="s">
        <v>67</v>
      </c>
    </row>
    <row r="17" spans="1:4">
      <c r="A17" s="9" t="s">
        <v>159</v>
      </c>
      <c r="B17" s="6" t="s">
        <v>108</v>
      </c>
      <c r="C17" s="6">
        <v>1</v>
      </c>
      <c r="D17" s="6" t="s">
        <v>67</v>
      </c>
    </row>
    <row r="18" spans="1:4">
      <c r="A18" s="9" t="s">
        <v>127</v>
      </c>
      <c r="B18" s="6" t="s">
        <v>126</v>
      </c>
      <c r="C18" s="6">
        <v>0.4</v>
      </c>
      <c r="D18" s="6" t="s">
        <v>67</v>
      </c>
    </row>
    <row r="19" spans="1:4">
      <c r="A19" s="9" t="s">
        <v>127</v>
      </c>
      <c r="B19" s="6" t="s">
        <v>69</v>
      </c>
      <c r="C19" s="6">
        <v>0.1</v>
      </c>
      <c r="D19" s="6" t="s">
        <v>67</v>
      </c>
    </row>
    <row r="20" spans="1:4">
      <c r="A20" s="9" t="s">
        <v>127</v>
      </c>
      <c r="B20" s="6" t="s">
        <v>70</v>
      </c>
      <c r="C20" s="6">
        <v>1</v>
      </c>
      <c r="D20" s="6" t="s">
        <v>67</v>
      </c>
    </row>
    <row r="21" spans="1:4">
      <c r="A21" s="9" t="s">
        <v>127</v>
      </c>
      <c r="B21" s="6" t="s">
        <v>96</v>
      </c>
      <c r="C21" s="6">
        <v>20</v>
      </c>
      <c r="D21" s="6" t="s">
        <v>67</v>
      </c>
    </row>
    <row r="22" spans="1:4">
      <c r="A22" s="103" t="s">
        <v>127</v>
      </c>
      <c r="B22" s="6" t="s">
        <v>71</v>
      </c>
      <c r="C22" s="6">
        <v>0.5</v>
      </c>
      <c r="D22" s="6" t="s">
        <v>67</v>
      </c>
    </row>
    <row r="23" spans="1:4">
      <c r="A23" s="9" t="s">
        <v>127</v>
      </c>
      <c r="B23" s="6" t="s">
        <v>111</v>
      </c>
      <c r="C23" s="6">
        <v>10</v>
      </c>
      <c r="D23" s="6" t="s">
        <v>67</v>
      </c>
    </row>
    <row r="24" spans="1:4">
      <c r="A24" s="9" t="s">
        <v>127</v>
      </c>
      <c r="B24" s="6" t="s">
        <v>118</v>
      </c>
      <c r="C24" s="6">
        <v>0.1</v>
      </c>
      <c r="D24" s="6" t="s">
        <v>67</v>
      </c>
    </row>
    <row r="25" spans="1:4">
      <c r="A25" s="9" t="s">
        <v>127</v>
      </c>
      <c r="B25" s="6" t="s">
        <v>120</v>
      </c>
      <c r="C25" s="6">
        <v>0.1</v>
      </c>
      <c r="D25" s="6" t="s">
        <v>67</v>
      </c>
    </row>
    <row r="26" spans="1:4">
      <c r="A26" s="9" t="s">
        <v>127</v>
      </c>
      <c r="B26" s="6" t="s">
        <v>72</v>
      </c>
      <c r="C26" s="6">
        <v>0.05</v>
      </c>
      <c r="D26" s="6" t="s">
        <v>67</v>
      </c>
    </row>
    <row r="27" spans="1:4">
      <c r="A27" s="9" t="s">
        <v>127</v>
      </c>
      <c r="B27" s="6" t="s">
        <v>112</v>
      </c>
      <c r="C27" s="6">
        <v>1</v>
      </c>
      <c r="D27" s="6" t="s">
        <v>67</v>
      </c>
    </row>
    <row r="28" spans="1:4">
      <c r="A28" s="9" t="s">
        <v>127</v>
      </c>
      <c r="B28" s="6" t="s">
        <v>117</v>
      </c>
      <c r="C28" s="6">
        <v>0.1</v>
      </c>
      <c r="D28" s="6" t="s">
        <v>67</v>
      </c>
    </row>
    <row r="29" spans="1:4">
      <c r="A29" s="9" t="s">
        <v>127</v>
      </c>
      <c r="B29" s="6" t="s">
        <v>113</v>
      </c>
      <c r="C29" s="6">
        <v>1</v>
      </c>
      <c r="D29" s="6" t="s">
        <v>67</v>
      </c>
    </row>
    <row r="30" spans="1:4">
      <c r="A30" s="9" t="s">
        <v>127</v>
      </c>
      <c r="B30" s="6" t="s">
        <v>73</v>
      </c>
      <c r="C30" s="6">
        <v>0.2</v>
      </c>
      <c r="D30" s="6" t="s">
        <v>67</v>
      </c>
    </row>
    <row r="31" spans="1:4">
      <c r="A31" s="9" t="s">
        <v>127</v>
      </c>
      <c r="B31" s="6" t="s">
        <v>119</v>
      </c>
      <c r="C31" s="6">
        <v>0.1</v>
      </c>
      <c r="D31" s="6" t="s">
        <v>67</v>
      </c>
    </row>
    <row r="32" spans="1:4">
      <c r="A32" s="9" t="s">
        <v>127</v>
      </c>
      <c r="B32" s="6" t="s">
        <v>514</v>
      </c>
      <c r="C32" s="6">
        <v>0.2</v>
      </c>
      <c r="D32" s="6" t="s">
        <v>67</v>
      </c>
    </row>
    <row r="33" spans="1:4">
      <c r="A33" s="9" t="s">
        <v>127</v>
      </c>
      <c r="B33" s="6" t="s">
        <v>92</v>
      </c>
      <c r="C33" s="6">
        <v>0.1</v>
      </c>
      <c r="D33" s="6" t="s">
        <v>67</v>
      </c>
    </row>
    <row r="34" spans="1:4">
      <c r="A34" s="9" t="s">
        <v>127</v>
      </c>
      <c r="B34" s="6" t="s">
        <v>97</v>
      </c>
      <c r="C34" s="6">
        <v>0.01</v>
      </c>
      <c r="D34" s="6" t="s">
        <v>67</v>
      </c>
    </row>
    <row r="35" spans="1:4">
      <c r="A35" s="9" t="s">
        <v>127</v>
      </c>
      <c r="B35" s="6" t="s">
        <v>75</v>
      </c>
      <c r="C35" s="6">
        <v>2</v>
      </c>
      <c r="D35" s="6" t="s">
        <v>67</v>
      </c>
    </row>
    <row r="36" spans="1:4">
      <c r="A36" s="9" t="s">
        <v>127</v>
      </c>
      <c r="B36" s="6" t="s">
        <v>122</v>
      </c>
      <c r="C36" s="6">
        <v>1</v>
      </c>
      <c r="D36" s="6" t="s">
        <v>67</v>
      </c>
    </row>
    <row r="37" spans="1:4">
      <c r="A37" s="9" t="s">
        <v>127</v>
      </c>
      <c r="B37" s="6" t="s">
        <v>76</v>
      </c>
      <c r="C37" s="6">
        <v>0.1</v>
      </c>
      <c r="D37" s="6" t="s">
        <v>67</v>
      </c>
    </row>
    <row r="38" spans="1:4">
      <c r="A38" s="9" t="s">
        <v>127</v>
      </c>
      <c r="B38" s="6" t="s">
        <v>77</v>
      </c>
      <c r="C38" s="6">
        <v>20</v>
      </c>
      <c r="D38" s="6" t="s">
        <v>67</v>
      </c>
    </row>
    <row r="39" spans="1:4">
      <c r="A39" s="9" t="s">
        <v>127</v>
      </c>
      <c r="B39" s="6" t="s">
        <v>125</v>
      </c>
      <c r="C39" s="6">
        <v>5</v>
      </c>
      <c r="D39" s="6" t="s">
        <v>67</v>
      </c>
    </row>
    <row r="40" spans="1:4">
      <c r="A40" s="9" t="s">
        <v>127</v>
      </c>
      <c r="B40" s="6" t="s">
        <v>116</v>
      </c>
      <c r="C40" s="6">
        <v>0.05</v>
      </c>
      <c r="D40" s="6" t="s">
        <v>67</v>
      </c>
    </row>
    <row r="41" spans="1:4">
      <c r="A41" s="9" t="s">
        <v>127</v>
      </c>
      <c r="B41" s="6" t="s">
        <v>78</v>
      </c>
      <c r="C41" s="6">
        <v>2</v>
      </c>
      <c r="D41" s="6" t="s">
        <v>67</v>
      </c>
    </row>
    <row r="42" spans="1:4">
      <c r="A42" s="9" t="s">
        <v>127</v>
      </c>
      <c r="B42" s="6" t="s">
        <v>79</v>
      </c>
      <c r="C42" s="6">
        <v>0.5</v>
      </c>
      <c r="D42" s="6" t="s">
        <v>67</v>
      </c>
    </row>
    <row r="43" spans="1:4">
      <c r="A43" s="9" t="s">
        <v>127</v>
      </c>
      <c r="B43" s="6" t="s">
        <v>164</v>
      </c>
      <c r="C43" s="6">
        <v>1</v>
      </c>
      <c r="D43" s="6" t="s">
        <v>67</v>
      </c>
    </row>
    <row r="44" spans="1:4">
      <c r="A44" s="9" t="s">
        <v>159</v>
      </c>
      <c r="B44" s="6" t="s">
        <v>81</v>
      </c>
      <c r="C44" s="6">
        <v>0.1</v>
      </c>
      <c r="D44" s="6" t="s">
        <v>67</v>
      </c>
    </row>
    <row r="45" spans="1:4">
      <c r="A45" s="103" t="s">
        <v>127</v>
      </c>
      <c r="B45" s="6" t="s">
        <v>82</v>
      </c>
      <c r="C45" s="6">
        <v>1</v>
      </c>
      <c r="D45" s="6" t="s">
        <v>67</v>
      </c>
    </row>
    <row r="46" spans="1:4">
      <c r="A46" s="9" t="s">
        <v>127</v>
      </c>
      <c r="B46" s="6" t="s">
        <v>91</v>
      </c>
      <c r="C46" s="6">
        <v>2</v>
      </c>
      <c r="D46" s="6" t="s">
        <v>67</v>
      </c>
    </row>
    <row r="47" spans="1:4">
      <c r="A47" s="9" t="s">
        <v>159</v>
      </c>
      <c r="B47" s="6" t="s">
        <v>83</v>
      </c>
      <c r="C47" s="6">
        <v>0.1</v>
      </c>
      <c r="D47" s="6" t="s">
        <v>67</v>
      </c>
    </row>
    <row r="48" spans="1:4">
      <c r="A48" s="9" t="s">
        <v>127</v>
      </c>
      <c r="B48" s="6" t="s">
        <v>84</v>
      </c>
      <c r="C48" s="6">
        <v>0.1</v>
      </c>
      <c r="D48" s="6" t="s">
        <v>67</v>
      </c>
    </row>
    <row r="49" spans="1:4">
      <c r="A49" s="9" t="s">
        <v>127</v>
      </c>
      <c r="B49" s="6" t="s">
        <v>85</v>
      </c>
      <c r="C49" s="6">
        <v>0.1</v>
      </c>
      <c r="D49" s="6" t="s">
        <v>67</v>
      </c>
    </row>
    <row r="50" spans="1:4">
      <c r="A50" s="9" t="s">
        <v>127</v>
      </c>
      <c r="B50" s="6" t="s">
        <v>515</v>
      </c>
      <c r="C50" s="6">
        <v>0.1</v>
      </c>
      <c r="D50" s="6" t="s">
        <v>67</v>
      </c>
    </row>
    <row r="51" spans="1:4">
      <c r="A51" s="9" t="s">
        <v>127</v>
      </c>
      <c r="B51" s="6" t="s">
        <v>121</v>
      </c>
      <c r="C51" s="6">
        <v>0.05</v>
      </c>
      <c r="D51" s="6" t="s">
        <v>67</v>
      </c>
    </row>
    <row r="52" spans="1:4">
      <c r="A52" s="9" t="s">
        <v>127</v>
      </c>
      <c r="B52" s="6" t="s">
        <v>86</v>
      </c>
      <c r="C52" s="6">
        <v>0.1</v>
      </c>
      <c r="D52" s="6" t="s">
        <v>67</v>
      </c>
    </row>
    <row r="53" spans="1:4">
      <c r="A53" s="9" t="s">
        <v>159</v>
      </c>
      <c r="B53" s="6" t="s">
        <v>110</v>
      </c>
      <c r="C53" s="6">
        <v>5</v>
      </c>
      <c r="D53" s="6" t="s">
        <v>67</v>
      </c>
    </row>
    <row r="54" spans="1:4">
      <c r="A54" s="9" t="s">
        <v>127</v>
      </c>
      <c r="B54" s="6" t="s">
        <v>87</v>
      </c>
      <c r="C54" s="6">
        <v>1</v>
      </c>
      <c r="D54" s="6" t="s">
        <v>67</v>
      </c>
    </row>
    <row r="55" spans="1:4">
      <c r="A55" s="103" t="s">
        <v>159</v>
      </c>
      <c r="B55" s="6" t="s">
        <v>114</v>
      </c>
      <c r="C55" s="6">
        <v>1</v>
      </c>
      <c r="D55" s="6" t="s">
        <v>67</v>
      </c>
    </row>
    <row r="56" spans="1:4">
      <c r="A56" s="9" t="s">
        <v>127</v>
      </c>
      <c r="B56" s="6" t="s">
        <v>88</v>
      </c>
      <c r="C56" s="6">
        <v>0.1</v>
      </c>
      <c r="D56" s="6" t="s">
        <v>67</v>
      </c>
    </row>
    <row r="57" spans="1:4">
      <c r="A57" s="9" t="s">
        <v>127</v>
      </c>
      <c r="B57" s="6" t="s">
        <v>89</v>
      </c>
      <c r="C57" s="6">
        <v>30</v>
      </c>
      <c r="D57" s="6" t="s">
        <v>67</v>
      </c>
    </row>
    <row r="58" spans="1:4">
      <c r="A58" s="84" t="s">
        <v>159</v>
      </c>
      <c r="B58" s="50" t="s">
        <v>115</v>
      </c>
      <c r="C58" s="50">
        <v>2</v>
      </c>
      <c r="D58" s="50" t="s">
        <v>67</v>
      </c>
    </row>
  </sheetData>
  <sortState xmlns:xlrd2="http://schemas.microsoft.com/office/spreadsheetml/2017/richdata2" ref="A3:I12">
    <sortCondition ref="B3:B12"/>
  </sortState>
  <mergeCells count="1">
    <mergeCell ref="A1:D1"/>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N67"/>
  <sheetViews>
    <sheetView zoomScaleNormal="100" workbookViewId="0"/>
  </sheetViews>
  <sheetFormatPr defaultColWidth="9.125" defaultRowHeight="13.8"/>
  <cols>
    <col min="1" max="1" width="19.25" style="82" customWidth="1"/>
    <col min="2" max="2" width="14.875" style="4" bestFit="1" customWidth="1"/>
    <col min="3" max="3" width="16.25" style="7" bestFit="1" customWidth="1"/>
    <col min="4" max="4" width="14.125" style="8" customWidth="1"/>
    <col min="5" max="5" width="12.875" style="8" customWidth="1"/>
    <col min="6" max="6" width="27.125" style="4" customWidth="1"/>
    <col min="7" max="7" width="13.75" style="4" bestFit="1" customWidth="1"/>
    <col min="8" max="8" width="9.625" style="4" bestFit="1" customWidth="1"/>
    <col min="9" max="9" width="8.625" style="4" bestFit="1" customWidth="1"/>
    <col min="10" max="10" width="9.75" style="32" bestFit="1" customWidth="1"/>
    <col min="11" max="11" width="8.25" style="32" bestFit="1" customWidth="1"/>
    <col min="12" max="12" width="12.375" style="32" bestFit="1" customWidth="1"/>
    <col min="13" max="13" width="9.25" style="32" bestFit="1" customWidth="1"/>
    <col min="14" max="14" width="9.25" style="26" bestFit="1" customWidth="1"/>
    <col min="15" max="15" width="9.375" style="32" bestFit="1" customWidth="1"/>
    <col min="16" max="16" width="9" style="32" bestFit="1" customWidth="1"/>
    <col min="17" max="18" width="8.75" style="32" bestFit="1" customWidth="1"/>
    <col min="19" max="19" width="9.25" style="26" bestFit="1" customWidth="1"/>
    <col min="20" max="20" width="7.625" style="32" bestFit="1" customWidth="1"/>
    <col min="21" max="21" width="7.25" style="7" bestFit="1" customWidth="1"/>
    <col min="22" max="22" width="9.75" style="7" bestFit="1" customWidth="1"/>
    <col min="23" max="23" width="7.25" style="26" bestFit="1" customWidth="1"/>
    <col min="24" max="24" width="7.25" style="7" bestFit="1" customWidth="1"/>
    <col min="25" max="25" width="7.75" style="26" bestFit="1" customWidth="1"/>
    <col min="26" max="26" width="9.125" style="26"/>
    <col min="27" max="27" width="9.125" style="7"/>
    <col min="28" max="28" width="9.125" style="26"/>
    <col min="29" max="29" width="9.125" style="7"/>
    <col min="30" max="31" width="9.125" style="26"/>
    <col min="32" max="32" width="9.125" style="32"/>
    <col min="33" max="33" width="9.125" style="7"/>
    <col min="34" max="34" width="9.125" style="26"/>
    <col min="35" max="35" width="9.125" style="7"/>
    <col min="36" max="36" width="9.125" style="26"/>
    <col min="37" max="37" width="9.125" style="32"/>
    <col min="38" max="39" width="9.125" style="26"/>
    <col min="40" max="40" width="9.125" style="7"/>
    <col min="41" max="41" width="9.125" style="32"/>
    <col min="42" max="42" width="9.125" style="7"/>
    <col min="43" max="43" width="9.125" style="26"/>
    <col min="44" max="45" width="9.125" style="7"/>
    <col min="46" max="46" width="9.125" style="32"/>
    <col min="47" max="47" width="9.125" style="7"/>
    <col min="48" max="48" width="9.125" style="26"/>
    <col min="49" max="49" width="9.125" style="7"/>
    <col min="50" max="50" width="9.125" style="26"/>
    <col min="51" max="52" width="9.125" style="7"/>
    <col min="53" max="56" width="9.125" style="26"/>
    <col min="57" max="57" width="9.125" style="32"/>
    <col min="58" max="58" width="9.125" style="26"/>
    <col min="59" max="61" width="9.125" style="7"/>
    <col min="62" max="62" width="9.125" style="26"/>
    <col min="63" max="64" width="9.125" style="4"/>
    <col min="65" max="65" width="9.125" style="26"/>
    <col min="66" max="66" width="9.125" style="32"/>
    <col min="67" max="16384" width="9.125" style="4"/>
  </cols>
  <sheetData>
    <row r="1" spans="1:66" ht="23.25" customHeight="1">
      <c r="A1" s="102" t="s">
        <v>1063</v>
      </c>
      <c r="B1" s="27"/>
      <c r="C1" s="28"/>
      <c r="D1" s="28"/>
      <c r="E1" s="28"/>
      <c r="F1" s="28"/>
      <c r="O1" s="44"/>
      <c r="P1" s="45"/>
      <c r="Q1" s="45"/>
      <c r="R1" s="44"/>
      <c r="S1" s="46"/>
      <c r="T1" s="45"/>
      <c r="U1" s="120"/>
      <c r="V1" s="57"/>
      <c r="W1" s="48"/>
      <c r="X1" s="49"/>
      <c r="Y1" s="48"/>
      <c r="Z1" s="48"/>
      <c r="AA1" s="49"/>
      <c r="AB1" s="48"/>
      <c r="AC1" s="49"/>
      <c r="AD1" s="48"/>
      <c r="AE1" s="48"/>
      <c r="AF1" s="47"/>
      <c r="AG1" s="49"/>
      <c r="AH1" s="48"/>
      <c r="AI1" s="49"/>
      <c r="AJ1" s="48"/>
      <c r="AK1" s="47"/>
      <c r="AL1" s="48"/>
      <c r="AM1" s="48"/>
      <c r="AN1" s="49"/>
      <c r="AO1" s="47"/>
      <c r="AP1" s="49"/>
      <c r="AQ1" s="48"/>
      <c r="AR1" s="49"/>
      <c r="AS1" s="49"/>
      <c r="AT1" s="47"/>
      <c r="AU1" s="49"/>
      <c r="AV1" s="48"/>
      <c r="AW1" s="49"/>
      <c r="AX1" s="48"/>
      <c r="AY1" s="49"/>
      <c r="AZ1" s="49"/>
      <c r="BA1" s="48"/>
      <c r="BB1" s="48"/>
      <c r="BC1" s="48"/>
      <c r="BD1" s="48"/>
      <c r="BE1" s="47"/>
      <c r="BF1" s="48"/>
      <c r="BG1" s="49"/>
      <c r="BH1" s="49"/>
      <c r="BI1" s="49"/>
      <c r="BJ1" s="48"/>
      <c r="BK1" s="29"/>
      <c r="BL1" s="29"/>
      <c r="BM1" s="48"/>
      <c r="BN1" s="47"/>
    </row>
    <row r="2" spans="1:66" ht="27.6">
      <c r="A2" s="33" t="s">
        <v>98</v>
      </c>
      <c r="B2" s="41" t="s">
        <v>195</v>
      </c>
      <c r="C2" s="41" t="s">
        <v>196</v>
      </c>
      <c r="D2" s="42" t="s">
        <v>154</v>
      </c>
      <c r="E2" s="42" t="s">
        <v>155</v>
      </c>
      <c r="F2" s="42" t="s">
        <v>152</v>
      </c>
      <c r="G2" s="42" t="s">
        <v>149</v>
      </c>
      <c r="H2" s="36" t="s">
        <v>165</v>
      </c>
      <c r="I2" s="36" t="s">
        <v>169</v>
      </c>
      <c r="J2" s="36" t="s">
        <v>166</v>
      </c>
      <c r="K2" s="36" t="s">
        <v>170</v>
      </c>
      <c r="L2" s="37" t="s">
        <v>205</v>
      </c>
      <c r="M2" s="36" t="s">
        <v>168</v>
      </c>
      <c r="N2" s="36" t="s">
        <v>167</v>
      </c>
      <c r="O2" s="34" t="s">
        <v>190</v>
      </c>
      <c r="P2" s="36" t="s">
        <v>191</v>
      </c>
      <c r="Q2" s="37" t="s">
        <v>182</v>
      </c>
      <c r="R2" s="36" t="s">
        <v>171</v>
      </c>
      <c r="S2" s="36" t="s">
        <v>173</v>
      </c>
      <c r="T2" s="37" t="s">
        <v>31</v>
      </c>
      <c r="U2" s="38" t="s">
        <v>32</v>
      </c>
      <c r="V2" s="38" t="s">
        <v>33</v>
      </c>
      <c r="W2" s="37" t="s">
        <v>129</v>
      </c>
      <c r="X2" s="37" t="s">
        <v>148</v>
      </c>
      <c r="Y2" s="37" t="s">
        <v>49</v>
      </c>
      <c r="Z2" s="38" t="s">
        <v>34</v>
      </c>
      <c r="AA2" s="37" t="s">
        <v>35</v>
      </c>
      <c r="AB2" s="38" t="s">
        <v>36</v>
      </c>
      <c r="AC2" s="37" t="s">
        <v>131</v>
      </c>
      <c r="AD2" s="37" t="s">
        <v>139</v>
      </c>
      <c r="AE2" s="36" t="s">
        <v>141</v>
      </c>
      <c r="AF2" s="36" t="s">
        <v>52</v>
      </c>
      <c r="AG2" s="38" t="s">
        <v>132</v>
      </c>
      <c r="AH2" s="37" t="s">
        <v>138</v>
      </c>
      <c r="AI2" s="38" t="s">
        <v>133</v>
      </c>
      <c r="AJ2" s="37" t="s">
        <v>37</v>
      </c>
      <c r="AK2" s="36" t="s">
        <v>140</v>
      </c>
      <c r="AL2" s="70" t="s">
        <v>525</v>
      </c>
      <c r="AM2" s="38" t="s">
        <v>48</v>
      </c>
      <c r="AN2" s="38" t="s">
        <v>55</v>
      </c>
      <c r="AO2" s="37" t="s">
        <v>38</v>
      </c>
      <c r="AP2" s="38" t="s">
        <v>143</v>
      </c>
      <c r="AQ2" s="37" t="s">
        <v>50</v>
      </c>
      <c r="AR2" s="38" t="s">
        <v>39</v>
      </c>
      <c r="AS2" s="37" t="s">
        <v>147</v>
      </c>
      <c r="AT2" s="36" t="s">
        <v>137</v>
      </c>
      <c r="AU2" s="37" t="s">
        <v>40</v>
      </c>
      <c r="AV2" s="38" t="s">
        <v>41</v>
      </c>
      <c r="AW2" s="38" t="s">
        <v>172</v>
      </c>
      <c r="AX2" s="36" t="s">
        <v>51</v>
      </c>
      <c r="AY2" s="37" t="s">
        <v>145</v>
      </c>
      <c r="AZ2" s="38" t="s">
        <v>134</v>
      </c>
      <c r="BA2" s="37" t="s">
        <v>43</v>
      </c>
      <c r="BB2" s="37" t="s">
        <v>53</v>
      </c>
      <c r="BC2" s="37" t="s">
        <v>146</v>
      </c>
      <c r="BD2" s="37" t="s">
        <v>44</v>
      </c>
      <c r="BE2" s="36" t="s">
        <v>142</v>
      </c>
      <c r="BF2" s="37" t="s">
        <v>45</v>
      </c>
      <c r="BG2" s="123" t="s">
        <v>130</v>
      </c>
      <c r="BH2" s="38" t="s">
        <v>46</v>
      </c>
      <c r="BI2" s="38" t="s">
        <v>135</v>
      </c>
      <c r="BJ2" s="37" t="s">
        <v>54</v>
      </c>
      <c r="BK2" s="38" t="s">
        <v>47</v>
      </c>
      <c r="BL2" s="38" t="s">
        <v>136</v>
      </c>
      <c r="BM2" s="4"/>
      <c r="BN2" s="4"/>
    </row>
    <row r="3" spans="1:66">
      <c r="A3" s="4" t="s">
        <v>400</v>
      </c>
      <c r="B3" s="7">
        <v>730867</v>
      </c>
      <c r="C3" s="7">
        <v>6504536</v>
      </c>
      <c r="D3" s="26">
        <v>4.3</v>
      </c>
      <c r="E3" s="26">
        <v>4.5999999999999996</v>
      </c>
      <c r="F3" s="152" t="s">
        <v>200</v>
      </c>
      <c r="G3" s="4" t="s">
        <v>204</v>
      </c>
      <c r="H3" s="4">
        <v>8.52</v>
      </c>
      <c r="I3" s="4">
        <v>15.83</v>
      </c>
      <c r="J3" s="32">
        <v>2.83</v>
      </c>
      <c r="K3" s="32">
        <v>2.3199999999999998</v>
      </c>
      <c r="L3" s="32">
        <v>17</v>
      </c>
      <c r="M3" s="32">
        <v>4.8600000000000003</v>
      </c>
      <c r="N3" s="26">
        <v>7.9000000000000001E-2</v>
      </c>
      <c r="O3" s="32">
        <v>1.75</v>
      </c>
      <c r="P3" s="32">
        <v>0.1</v>
      </c>
      <c r="Q3" s="32">
        <v>46.68</v>
      </c>
      <c r="R3" s="32">
        <v>0.39400000000000002</v>
      </c>
      <c r="S3" s="26">
        <v>100.4</v>
      </c>
      <c r="T3" s="32" t="s">
        <v>516</v>
      </c>
      <c r="U3" s="7" t="s">
        <v>517</v>
      </c>
      <c r="V3" s="7">
        <v>482</v>
      </c>
      <c r="W3" s="26">
        <v>1</v>
      </c>
      <c r="X3" s="7" t="s">
        <v>518</v>
      </c>
      <c r="Y3" s="26">
        <v>61.2</v>
      </c>
      <c r="Z3" s="26">
        <v>11</v>
      </c>
      <c r="AA3" s="7">
        <v>40</v>
      </c>
      <c r="AB3" s="26">
        <v>1.9</v>
      </c>
      <c r="AC3" s="7">
        <v>40</v>
      </c>
      <c r="AD3" s="26">
        <v>3.1</v>
      </c>
      <c r="AE3" s="26">
        <v>1.8</v>
      </c>
      <c r="AF3" s="32">
        <v>0.76</v>
      </c>
      <c r="AG3" s="7">
        <v>10</v>
      </c>
      <c r="AH3" s="26">
        <v>3.4</v>
      </c>
      <c r="AI3" s="7" t="s">
        <v>519</v>
      </c>
      <c r="AJ3" s="26">
        <v>7.2</v>
      </c>
      <c r="AK3" s="32">
        <v>0.6</v>
      </c>
      <c r="AL3" s="26" t="s">
        <v>520</v>
      </c>
      <c r="AM3" s="26">
        <v>30.5</v>
      </c>
      <c r="AN3" s="7">
        <v>0.28000000000000003</v>
      </c>
      <c r="AO3" s="32" t="s">
        <v>521</v>
      </c>
      <c r="AP3" s="7">
        <v>8</v>
      </c>
      <c r="AQ3" s="26">
        <v>47.8</v>
      </c>
      <c r="AR3" s="7" t="s">
        <v>522</v>
      </c>
      <c r="AS3" s="7">
        <v>20</v>
      </c>
      <c r="AT3" s="32">
        <v>7.39</v>
      </c>
      <c r="AU3" s="7">
        <v>74</v>
      </c>
      <c r="AV3" s="26" t="s">
        <v>516</v>
      </c>
      <c r="AW3" s="7">
        <v>6</v>
      </c>
      <c r="AX3" s="26">
        <v>4.5</v>
      </c>
      <c r="AY3" s="7">
        <v>1</v>
      </c>
      <c r="AZ3" s="7">
        <v>211</v>
      </c>
      <c r="BA3" s="26">
        <v>0.6</v>
      </c>
      <c r="BB3" s="26">
        <v>0.6</v>
      </c>
      <c r="BC3" s="26">
        <v>14.3</v>
      </c>
      <c r="BD3" s="26">
        <v>0.4</v>
      </c>
      <c r="BE3" s="32">
        <v>0.26</v>
      </c>
      <c r="BF3" s="26">
        <v>2.7</v>
      </c>
      <c r="BG3" s="7">
        <v>38</v>
      </c>
      <c r="BH3" s="7">
        <v>1</v>
      </c>
      <c r="BI3" s="7">
        <v>16</v>
      </c>
      <c r="BJ3" s="26">
        <v>1.7</v>
      </c>
      <c r="BK3" s="4">
        <v>30</v>
      </c>
      <c r="BL3" s="4">
        <v>299</v>
      </c>
    </row>
    <row r="4" spans="1:66">
      <c r="A4" s="4" t="s">
        <v>401</v>
      </c>
      <c r="B4" s="7">
        <v>730867</v>
      </c>
      <c r="C4" s="7">
        <v>6504536</v>
      </c>
      <c r="D4" s="26">
        <v>5.8</v>
      </c>
      <c r="E4" s="26">
        <v>5.9</v>
      </c>
      <c r="F4" s="152" t="s">
        <v>201</v>
      </c>
      <c r="G4" s="4" t="s">
        <v>204</v>
      </c>
      <c r="H4" s="4">
        <v>11.38</v>
      </c>
      <c r="I4" s="4">
        <v>10.11</v>
      </c>
      <c r="J4" s="32">
        <v>4.16</v>
      </c>
      <c r="K4" s="32">
        <v>2.95</v>
      </c>
      <c r="L4" s="32">
        <v>11.68</v>
      </c>
      <c r="M4" s="32">
        <v>3.76</v>
      </c>
      <c r="N4" s="26">
        <v>5.5E-2</v>
      </c>
      <c r="O4" s="32">
        <v>2.13</v>
      </c>
      <c r="P4" s="32">
        <v>0.13</v>
      </c>
      <c r="Q4" s="32">
        <v>51.95</v>
      </c>
      <c r="R4" s="32">
        <v>0.47399999999999998</v>
      </c>
      <c r="S4" s="26">
        <v>98.78</v>
      </c>
      <c r="T4" s="32" t="s">
        <v>516</v>
      </c>
      <c r="U4" s="7" t="s">
        <v>517</v>
      </c>
      <c r="V4" s="7">
        <v>647</v>
      </c>
      <c r="W4" s="26">
        <v>2</v>
      </c>
      <c r="X4" s="7" t="s">
        <v>518</v>
      </c>
      <c r="Y4" s="26">
        <v>84.8</v>
      </c>
      <c r="Z4" s="26">
        <v>11</v>
      </c>
      <c r="AA4" s="7">
        <v>60</v>
      </c>
      <c r="AB4" s="26">
        <v>3.4</v>
      </c>
      <c r="AC4" s="7">
        <v>20</v>
      </c>
      <c r="AD4" s="26">
        <v>3.3</v>
      </c>
      <c r="AE4" s="26">
        <v>1.8</v>
      </c>
      <c r="AF4" s="32">
        <v>1.02</v>
      </c>
      <c r="AG4" s="7">
        <v>17</v>
      </c>
      <c r="AH4" s="26">
        <v>4.2</v>
      </c>
      <c r="AI4" s="7">
        <v>1</v>
      </c>
      <c r="AJ4" s="26">
        <v>4.3</v>
      </c>
      <c r="AK4" s="32">
        <v>0.6</v>
      </c>
      <c r="AL4" s="26" t="s">
        <v>520</v>
      </c>
      <c r="AM4" s="26">
        <v>42.8</v>
      </c>
      <c r="AN4" s="7">
        <v>0.27</v>
      </c>
      <c r="AO4" s="32" t="s">
        <v>521</v>
      </c>
      <c r="AP4" s="7">
        <v>11</v>
      </c>
      <c r="AQ4" s="26">
        <v>31.7</v>
      </c>
      <c r="AR4" s="7">
        <v>30</v>
      </c>
      <c r="AS4" s="7">
        <v>21</v>
      </c>
      <c r="AT4" s="32">
        <v>9.36</v>
      </c>
      <c r="AU4" s="7">
        <v>114</v>
      </c>
      <c r="AV4" s="26" t="s">
        <v>516</v>
      </c>
      <c r="AW4" s="7">
        <v>8</v>
      </c>
      <c r="AX4" s="26">
        <v>5.8</v>
      </c>
      <c r="AY4" s="7">
        <v>2</v>
      </c>
      <c r="AZ4" s="7">
        <v>243</v>
      </c>
      <c r="BA4" s="26">
        <v>0.9</v>
      </c>
      <c r="BB4" s="26">
        <v>0.6</v>
      </c>
      <c r="BC4" s="26">
        <v>18.8</v>
      </c>
      <c r="BD4" s="26">
        <v>0.7</v>
      </c>
      <c r="BE4" s="32">
        <v>0.26</v>
      </c>
      <c r="BF4" s="26">
        <v>2.9</v>
      </c>
      <c r="BG4" s="7">
        <v>61</v>
      </c>
      <c r="BH4" s="7">
        <v>1</v>
      </c>
      <c r="BI4" s="7">
        <v>17</v>
      </c>
      <c r="BJ4" s="26">
        <v>1.7</v>
      </c>
      <c r="BK4" s="4">
        <v>60</v>
      </c>
      <c r="BL4" s="4">
        <v>167</v>
      </c>
    </row>
    <row r="5" spans="1:66">
      <c r="A5" s="4" t="s">
        <v>403</v>
      </c>
      <c r="B5" s="7">
        <v>732423</v>
      </c>
      <c r="C5" s="7">
        <v>6509207</v>
      </c>
      <c r="D5" s="26">
        <v>0.5</v>
      </c>
      <c r="E5" s="26">
        <v>0.8</v>
      </c>
      <c r="F5" s="152" t="s">
        <v>106</v>
      </c>
      <c r="G5" s="4" t="s">
        <v>204</v>
      </c>
      <c r="H5" s="4">
        <v>4.87</v>
      </c>
      <c r="I5" s="4">
        <v>21.05</v>
      </c>
      <c r="J5" s="32">
        <v>4.25</v>
      </c>
      <c r="K5" s="32">
        <v>1.57</v>
      </c>
      <c r="L5" s="32">
        <v>27.43</v>
      </c>
      <c r="M5" s="32">
        <v>9.39</v>
      </c>
      <c r="N5" s="26">
        <v>0.123</v>
      </c>
      <c r="O5" s="32">
        <v>0.69</v>
      </c>
      <c r="P5" s="32">
        <v>0.05</v>
      </c>
      <c r="Q5" s="32">
        <v>30.67</v>
      </c>
      <c r="R5" s="32">
        <v>0.32900000000000001</v>
      </c>
      <c r="S5" s="26">
        <v>100.4</v>
      </c>
      <c r="T5" s="32" t="s">
        <v>516</v>
      </c>
      <c r="U5" s="7">
        <v>7</v>
      </c>
      <c r="V5" s="7">
        <v>254</v>
      </c>
      <c r="W5" s="26" t="s">
        <v>519</v>
      </c>
      <c r="X5" s="7" t="s">
        <v>518</v>
      </c>
      <c r="Y5" s="26">
        <v>45</v>
      </c>
      <c r="Z5" s="26">
        <v>8</v>
      </c>
      <c r="AA5" s="7">
        <v>30</v>
      </c>
      <c r="AB5" s="26">
        <v>1.4</v>
      </c>
      <c r="AC5" s="7">
        <v>50</v>
      </c>
      <c r="AD5" s="26">
        <v>2.5</v>
      </c>
      <c r="AE5" s="26">
        <v>1.4</v>
      </c>
      <c r="AF5" s="32">
        <v>0.63</v>
      </c>
      <c r="AG5" s="7">
        <v>7</v>
      </c>
      <c r="AH5" s="26">
        <v>2.7</v>
      </c>
      <c r="AI5" s="7" t="s">
        <v>519</v>
      </c>
      <c r="AJ5" s="26">
        <v>13.7</v>
      </c>
      <c r="AK5" s="32">
        <v>0.5</v>
      </c>
      <c r="AL5" s="26" t="s">
        <v>520</v>
      </c>
      <c r="AM5" s="26">
        <v>19.5</v>
      </c>
      <c r="AN5" s="7">
        <v>0.25</v>
      </c>
      <c r="AO5" s="32" t="s">
        <v>521</v>
      </c>
      <c r="AP5" s="7">
        <v>6</v>
      </c>
      <c r="AQ5" s="26">
        <v>17.8</v>
      </c>
      <c r="AR5" s="7" t="s">
        <v>522</v>
      </c>
      <c r="AS5" s="7">
        <v>16</v>
      </c>
      <c r="AT5" s="32">
        <v>4.8899999999999997</v>
      </c>
      <c r="AU5" s="7">
        <v>43</v>
      </c>
      <c r="AV5" s="26" t="s">
        <v>516</v>
      </c>
      <c r="AW5" s="7">
        <v>4</v>
      </c>
      <c r="AX5" s="26">
        <v>3.5</v>
      </c>
      <c r="AY5" s="7">
        <v>1</v>
      </c>
      <c r="AZ5" s="7">
        <v>118</v>
      </c>
      <c r="BA5" s="26">
        <v>0.5</v>
      </c>
      <c r="BB5" s="26">
        <v>0.4</v>
      </c>
      <c r="BC5" s="26">
        <v>8.3000000000000007</v>
      </c>
      <c r="BD5" s="26">
        <v>0.3</v>
      </c>
      <c r="BE5" s="32">
        <v>0.22</v>
      </c>
      <c r="BF5" s="26">
        <v>2</v>
      </c>
      <c r="BG5" s="7">
        <v>29</v>
      </c>
      <c r="BH5" s="7" t="s">
        <v>519</v>
      </c>
      <c r="BI5" s="7">
        <v>13</v>
      </c>
      <c r="BJ5" s="26">
        <v>1.5</v>
      </c>
      <c r="BK5" s="4" t="s">
        <v>523</v>
      </c>
      <c r="BL5" s="4">
        <v>586</v>
      </c>
    </row>
    <row r="6" spans="1:66">
      <c r="A6" s="4" t="s">
        <v>405</v>
      </c>
      <c r="B6" s="7">
        <v>707669</v>
      </c>
      <c r="C6" s="7">
        <v>6532712</v>
      </c>
      <c r="D6" s="26">
        <v>7.0000000000000007E-2</v>
      </c>
      <c r="E6" s="26">
        <v>0.17</v>
      </c>
      <c r="F6" s="4" t="s">
        <v>290</v>
      </c>
      <c r="G6" s="4" t="s">
        <v>204</v>
      </c>
      <c r="H6" s="4">
        <v>14.08</v>
      </c>
      <c r="I6" s="4">
        <v>1.8</v>
      </c>
      <c r="J6" s="32">
        <v>4.24</v>
      </c>
      <c r="K6" s="32">
        <v>2.98</v>
      </c>
      <c r="L6" s="32">
        <v>3.99</v>
      </c>
      <c r="M6" s="32">
        <v>1.59</v>
      </c>
      <c r="N6" s="26">
        <v>4.7E-2</v>
      </c>
      <c r="O6" s="32">
        <v>2.7</v>
      </c>
      <c r="P6" s="32">
        <v>0.09</v>
      </c>
      <c r="Q6" s="32">
        <v>66.48</v>
      </c>
      <c r="R6" s="32">
        <v>0.52600000000000002</v>
      </c>
      <c r="S6" s="26">
        <v>98.53</v>
      </c>
      <c r="T6" s="32" t="s">
        <v>516</v>
      </c>
      <c r="U6" s="7" t="s">
        <v>517</v>
      </c>
      <c r="V6" s="7">
        <v>708</v>
      </c>
      <c r="W6" s="26">
        <v>2</v>
      </c>
      <c r="X6" s="7" t="s">
        <v>518</v>
      </c>
      <c r="Y6" s="26">
        <v>114</v>
      </c>
      <c r="Z6" s="26">
        <v>10</v>
      </c>
      <c r="AA6" s="7">
        <v>60</v>
      </c>
      <c r="AB6" s="26">
        <v>2.9</v>
      </c>
      <c r="AC6" s="7">
        <v>20</v>
      </c>
      <c r="AD6" s="26">
        <v>3.4</v>
      </c>
      <c r="AE6" s="26">
        <v>1.9</v>
      </c>
      <c r="AF6" s="32">
        <v>0.93</v>
      </c>
      <c r="AG6" s="7">
        <v>20</v>
      </c>
      <c r="AH6" s="26">
        <v>4.3</v>
      </c>
      <c r="AI6" s="7">
        <v>1</v>
      </c>
      <c r="AJ6" s="26">
        <v>6.1</v>
      </c>
      <c r="AK6" s="32">
        <v>0.7</v>
      </c>
      <c r="AL6" s="26" t="s">
        <v>520</v>
      </c>
      <c r="AM6" s="26">
        <v>59.5</v>
      </c>
      <c r="AN6" s="7">
        <v>0.28000000000000003</v>
      </c>
      <c r="AO6" s="32" t="s">
        <v>521</v>
      </c>
      <c r="AP6" s="7">
        <v>10</v>
      </c>
      <c r="AQ6" s="26">
        <v>38.799999999999997</v>
      </c>
      <c r="AR6" s="7">
        <v>30</v>
      </c>
      <c r="AS6" s="7">
        <v>24</v>
      </c>
      <c r="AT6" s="32">
        <v>11.3</v>
      </c>
      <c r="AU6" s="7">
        <v>118</v>
      </c>
      <c r="AV6" s="26" t="s">
        <v>516</v>
      </c>
      <c r="AW6" s="7">
        <v>8</v>
      </c>
      <c r="AX6" s="26">
        <v>6.3</v>
      </c>
      <c r="AY6" s="7">
        <v>2</v>
      </c>
      <c r="AZ6" s="7">
        <v>224</v>
      </c>
      <c r="BA6" s="26">
        <v>1</v>
      </c>
      <c r="BB6" s="26">
        <v>0.6</v>
      </c>
      <c r="BC6" s="26">
        <v>23</v>
      </c>
      <c r="BD6" s="26">
        <v>0.7</v>
      </c>
      <c r="BE6" s="32">
        <v>0.28000000000000003</v>
      </c>
      <c r="BF6" s="26">
        <v>3</v>
      </c>
      <c r="BG6" s="7">
        <v>59</v>
      </c>
      <c r="BH6" s="7">
        <v>3</v>
      </c>
      <c r="BI6" s="7">
        <v>18</v>
      </c>
      <c r="BJ6" s="26">
        <v>1.8</v>
      </c>
      <c r="BK6" s="4">
        <v>50</v>
      </c>
      <c r="BL6" s="4">
        <v>246</v>
      </c>
    </row>
    <row r="7" spans="1:66">
      <c r="A7" s="4" t="s">
        <v>407</v>
      </c>
      <c r="B7" s="7">
        <v>703336</v>
      </c>
      <c r="C7" s="7">
        <v>6531980</v>
      </c>
      <c r="D7" s="26">
        <v>0.4</v>
      </c>
      <c r="E7" s="26">
        <v>0.5</v>
      </c>
      <c r="F7" s="4" t="s">
        <v>290</v>
      </c>
      <c r="G7" s="4" t="s">
        <v>204</v>
      </c>
      <c r="H7" s="4">
        <v>14.09</v>
      </c>
      <c r="I7" s="4">
        <v>1.8</v>
      </c>
      <c r="J7" s="32">
        <v>3.69</v>
      </c>
      <c r="K7" s="32">
        <v>3.19</v>
      </c>
      <c r="L7" s="32">
        <v>3.68</v>
      </c>
      <c r="M7" s="32">
        <v>1.38</v>
      </c>
      <c r="N7" s="26">
        <v>4.8000000000000001E-2</v>
      </c>
      <c r="O7" s="32">
        <v>2.96</v>
      </c>
      <c r="P7" s="32">
        <v>0.09</v>
      </c>
      <c r="Q7" s="32">
        <v>66.599999999999994</v>
      </c>
      <c r="R7" s="32">
        <v>0.42099999999999999</v>
      </c>
      <c r="S7" s="26">
        <v>97.94</v>
      </c>
      <c r="T7" s="32" t="s">
        <v>516</v>
      </c>
      <c r="U7" s="7" t="s">
        <v>517</v>
      </c>
      <c r="V7" s="7">
        <v>685</v>
      </c>
      <c r="W7" s="26">
        <v>2</v>
      </c>
      <c r="X7" s="7" t="s">
        <v>518</v>
      </c>
      <c r="Y7" s="26">
        <v>147</v>
      </c>
      <c r="Z7" s="26">
        <v>8</v>
      </c>
      <c r="AA7" s="7">
        <v>50</v>
      </c>
      <c r="AB7" s="26">
        <v>3.1</v>
      </c>
      <c r="AC7" s="7">
        <v>20</v>
      </c>
      <c r="AD7" s="26">
        <v>3.7</v>
      </c>
      <c r="AE7" s="26">
        <v>2</v>
      </c>
      <c r="AF7" s="32">
        <v>1.02</v>
      </c>
      <c r="AG7" s="7">
        <v>20</v>
      </c>
      <c r="AH7" s="26">
        <v>5</v>
      </c>
      <c r="AI7" s="7">
        <v>1</v>
      </c>
      <c r="AJ7" s="26">
        <v>5.7</v>
      </c>
      <c r="AK7" s="32">
        <v>0.7</v>
      </c>
      <c r="AL7" s="26" t="s">
        <v>520</v>
      </c>
      <c r="AM7" s="26">
        <v>89</v>
      </c>
      <c r="AN7" s="7">
        <v>0.3</v>
      </c>
      <c r="AO7" s="32" t="s">
        <v>521</v>
      </c>
      <c r="AP7" s="7">
        <v>9</v>
      </c>
      <c r="AQ7" s="26">
        <v>51.5</v>
      </c>
      <c r="AR7" s="7">
        <v>20</v>
      </c>
      <c r="AS7" s="7">
        <v>41</v>
      </c>
      <c r="AT7" s="32">
        <v>14.6</v>
      </c>
      <c r="AU7" s="7">
        <v>112</v>
      </c>
      <c r="AV7" s="26" t="s">
        <v>516</v>
      </c>
      <c r="AW7" s="7">
        <v>7</v>
      </c>
      <c r="AX7" s="26">
        <v>7.2</v>
      </c>
      <c r="AY7" s="7">
        <v>2</v>
      </c>
      <c r="AZ7" s="7">
        <v>202</v>
      </c>
      <c r="BA7" s="26">
        <v>1.3</v>
      </c>
      <c r="BB7" s="26">
        <v>0.6</v>
      </c>
      <c r="BC7" s="26">
        <v>24.9</v>
      </c>
      <c r="BD7" s="26">
        <v>0.9</v>
      </c>
      <c r="BE7" s="32">
        <v>0.3</v>
      </c>
      <c r="BF7" s="26">
        <v>4.2</v>
      </c>
      <c r="BG7" s="7">
        <v>45</v>
      </c>
      <c r="BH7" s="7" t="s">
        <v>519</v>
      </c>
      <c r="BI7" s="7">
        <v>20</v>
      </c>
      <c r="BJ7" s="26">
        <v>2</v>
      </c>
      <c r="BK7" s="4">
        <v>50</v>
      </c>
      <c r="BL7" s="4">
        <v>209</v>
      </c>
    </row>
    <row r="8" spans="1:66">
      <c r="A8" s="4" t="s">
        <v>409</v>
      </c>
      <c r="B8" s="7">
        <v>700591</v>
      </c>
      <c r="C8" s="7">
        <v>6527602</v>
      </c>
      <c r="D8" s="26">
        <v>0.15</v>
      </c>
      <c r="E8" s="26">
        <v>0.5</v>
      </c>
      <c r="F8" s="152" t="s">
        <v>106</v>
      </c>
      <c r="G8" s="4" t="s">
        <v>204</v>
      </c>
      <c r="H8" s="4">
        <v>12.25</v>
      </c>
      <c r="I8" s="4">
        <v>1.98</v>
      </c>
      <c r="J8" s="32">
        <v>2.4300000000000002</v>
      </c>
      <c r="K8" s="32">
        <v>2.83</v>
      </c>
      <c r="L8" s="32">
        <v>1.31</v>
      </c>
      <c r="M8" s="32">
        <v>0.75</v>
      </c>
      <c r="N8" s="26">
        <v>3.6999999999999998E-2</v>
      </c>
      <c r="O8" s="32">
        <v>2.96</v>
      </c>
      <c r="P8" s="32">
        <v>0.12</v>
      </c>
      <c r="Q8" s="32">
        <v>75.930000000000007</v>
      </c>
      <c r="R8" s="32">
        <v>0.35899999999999999</v>
      </c>
      <c r="S8" s="26">
        <v>101</v>
      </c>
      <c r="T8" s="32" t="s">
        <v>516</v>
      </c>
      <c r="U8" s="7" t="s">
        <v>517</v>
      </c>
      <c r="V8" s="7">
        <v>667</v>
      </c>
      <c r="W8" s="26">
        <v>2</v>
      </c>
      <c r="X8" s="7" t="s">
        <v>518</v>
      </c>
      <c r="Y8" s="26">
        <v>117</v>
      </c>
      <c r="Z8" s="26">
        <v>5</v>
      </c>
      <c r="AA8" s="7">
        <v>40</v>
      </c>
      <c r="AB8" s="26">
        <v>1.8</v>
      </c>
      <c r="AC8" s="7" t="s">
        <v>524</v>
      </c>
      <c r="AD8" s="26">
        <v>3.9</v>
      </c>
      <c r="AE8" s="26">
        <v>2.2999999999999998</v>
      </c>
      <c r="AF8" s="32">
        <v>1.02</v>
      </c>
      <c r="AG8" s="7">
        <v>16</v>
      </c>
      <c r="AH8" s="26">
        <v>4.9000000000000004</v>
      </c>
      <c r="AI8" s="7">
        <v>1</v>
      </c>
      <c r="AJ8" s="26">
        <v>6.8</v>
      </c>
      <c r="AK8" s="32">
        <v>0.8</v>
      </c>
      <c r="AL8" s="26" t="s">
        <v>520</v>
      </c>
      <c r="AM8" s="26">
        <v>60</v>
      </c>
      <c r="AN8" s="7">
        <v>0.32</v>
      </c>
      <c r="AO8" s="32" t="s">
        <v>521</v>
      </c>
      <c r="AP8" s="7">
        <v>6</v>
      </c>
      <c r="AQ8" s="26">
        <v>40.9</v>
      </c>
      <c r="AR8" s="7" t="s">
        <v>522</v>
      </c>
      <c r="AS8" s="7">
        <v>22</v>
      </c>
      <c r="AT8" s="32">
        <v>11.8</v>
      </c>
      <c r="AU8" s="7">
        <v>89</v>
      </c>
      <c r="AV8" s="26" t="s">
        <v>516</v>
      </c>
      <c r="AW8" s="7">
        <v>5</v>
      </c>
      <c r="AX8" s="26">
        <v>6.8</v>
      </c>
      <c r="AY8" s="7">
        <v>1</v>
      </c>
      <c r="AZ8" s="7">
        <v>240</v>
      </c>
      <c r="BA8" s="26">
        <v>0.8</v>
      </c>
      <c r="BB8" s="26">
        <v>0.7</v>
      </c>
      <c r="BC8" s="26">
        <v>21.2</v>
      </c>
      <c r="BD8" s="26">
        <v>0.6</v>
      </c>
      <c r="BE8" s="32">
        <v>0.31</v>
      </c>
      <c r="BF8" s="26">
        <v>3</v>
      </c>
      <c r="BG8" s="7">
        <v>32</v>
      </c>
      <c r="BH8" s="7" t="s">
        <v>519</v>
      </c>
      <c r="BI8" s="7">
        <v>21</v>
      </c>
      <c r="BJ8" s="26">
        <v>2</v>
      </c>
      <c r="BK8" s="4" t="s">
        <v>523</v>
      </c>
      <c r="BL8" s="4">
        <v>273</v>
      </c>
    </row>
    <row r="9" spans="1:66">
      <c r="A9" s="4" t="s">
        <v>411</v>
      </c>
      <c r="B9" s="7">
        <v>694930</v>
      </c>
      <c r="C9" s="7">
        <v>6512714</v>
      </c>
      <c r="D9" s="26">
        <v>0.2</v>
      </c>
      <c r="E9" s="26">
        <v>0.4</v>
      </c>
      <c r="F9" s="152" t="s">
        <v>290</v>
      </c>
      <c r="G9" s="4" t="s">
        <v>287</v>
      </c>
      <c r="H9" s="4">
        <v>12.2</v>
      </c>
      <c r="I9" s="4">
        <v>4.9000000000000004</v>
      </c>
      <c r="J9" s="32">
        <v>3.61</v>
      </c>
      <c r="K9" s="32">
        <v>2.82</v>
      </c>
      <c r="L9" s="32">
        <v>6.25</v>
      </c>
      <c r="M9" s="32">
        <v>2.33</v>
      </c>
      <c r="N9" s="26">
        <v>4.4999999999999998E-2</v>
      </c>
      <c r="O9" s="32">
        <v>2.46</v>
      </c>
      <c r="P9" s="32">
        <v>0.13</v>
      </c>
      <c r="Q9" s="32">
        <v>63.64</v>
      </c>
      <c r="R9" s="32">
        <v>0.49</v>
      </c>
      <c r="S9" s="26">
        <v>98.87</v>
      </c>
      <c r="T9" s="32" t="s">
        <v>516</v>
      </c>
      <c r="U9" s="7" t="s">
        <v>517</v>
      </c>
      <c r="V9" s="7">
        <v>642</v>
      </c>
      <c r="W9" s="26">
        <v>2</v>
      </c>
      <c r="X9" s="7" t="s">
        <v>518</v>
      </c>
      <c r="Y9" s="26">
        <v>95</v>
      </c>
      <c r="Z9" s="26">
        <v>9</v>
      </c>
      <c r="AA9" s="7">
        <v>50</v>
      </c>
      <c r="AB9" s="26">
        <v>2.9</v>
      </c>
      <c r="AC9" s="7">
        <v>10</v>
      </c>
      <c r="AD9" s="26">
        <v>4.2</v>
      </c>
      <c r="AE9" s="26">
        <v>2.4</v>
      </c>
      <c r="AF9" s="32">
        <v>1.08</v>
      </c>
      <c r="AG9" s="7">
        <v>16</v>
      </c>
      <c r="AH9" s="26">
        <v>5.3</v>
      </c>
      <c r="AI9" s="7">
        <v>1</v>
      </c>
      <c r="AJ9" s="26">
        <v>6.4</v>
      </c>
      <c r="AK9" s="32">
        <v>0.8</v>
      </c>
      <c r="AL9" s="26" t="s">
        <v>520</v>
      </c>
      <c r="AM9" s="26">
        <v>47.9</v>
      </c>
      <c r="AN9" s="7">
        <v>0.36</v>
      </c>
      <c r="AO9" s="32" t="s">
        <v>521</v>
      </c>
      <c r="AP9" s="7">
        <v>9</v>
      </c>
      <c r="AQ9" s="26">
        <v>36.200000000000003</v>
      </c>
      <c r="AR9" s="7">
        <v>30</v>
      </c>
      <c r="AS9" s="7">
        <v>18</v>
      </c>
      <c r="AT9" s="32">
        <v>10.1</v>
      </c>
      <c r="AU9" s="7">
        <v>109</v>
      </c>
      <c r="AV9" s="26" t="s">
        <v>516</v>
      </c>
      <c r="AW9" s="7">
        <v>8</v>
      </c>
      <c r="AX9" s="26">
        <v>6.3</v>
      </c>
      <c r="AY9" s="7">
        <v>2</v>
      </c>
      <c r="AZ9" s="7">
        <v>221</v>
      </c>
      <c r="BA9" s="26">
        <v>1</v>
      </c>
      <c r="BB9" s="26">
        <v>0.7</v>
      </c>
      <c r="BC9" s="26">
        <v>21.2</v>
      </c>
      <c r="BD9" s="26">
        <v>0.6</v>
      </c>
      <c r="BE9" s="32">
        <v>0.33</v>
      </c>
      <c r="BF9" s="26">
        <v>2.7</v>
      </c>
      <c r="BG9" s="7">
        <v>48</v>
      </c>
      <c r="BH9" s="7" t="s">
        <v>519</v>
      </c>
      <c r="BI9" s="7">
        <v>22</v>
      </c>
      <c r="BJ9" s="26">
        <v>2.2999999999999998</v>
      </c>
      <c r="BK9" s="4">
        <v>40</v>
      </c>
      <c r="BL9" s="4">
        <v>249</v>
      </c>
    </row>
    <row r="10" spans="1:66">
      <c r="A10" s="4" t="s">
        <v>413</v>
      </c>
      <c r="B10" s="7">
        <v>698718</v>
      </c>
      <c r="C10" s="7">
        <v>6516829</v>
      </c>
      <c r="D10" s="26">
        <v>0.4</v>
      </c>
      <c r="E10" s="26">
        <v>0.7</v>
      </c>
      <c r="F10" s="4" t="s">
        <v>290</v>
      </c>
      <c r="G10" s="4" t="s">
        <v>204</v>
      </c>
      <c r="H10" s="4">
        <v>13.82</v>
      </c>
      <c r="I10" s="4">
        <v>1.48</v>
      </c>
      <c r="J10" s="32">
        <v>4.9400000000000004</v>
      </c>
      <c r="K10" s="32">
        <v>3.52</v>
      </c>
      <c r="L10" s="32">
        <v>2.72</v>
      </c>
      <c r="M10" s="32">
        <v>1.1000000000000001</v>
      </c>
      <c r="N10" s="26">
        <v>6.8000000000000005E-2</v>
      </c>
      <c r="O10" s="32">
        <v>2.21</v>
      </c>
      <c r="P10" s="32">
        <v>0.15</v>
      </c>
      <c r="Q10" s="32">
        <v>70.040000000000006</v>
      </c>
      <c r="R10" s="32">
        <v>0.56699999999999995</v>
      </c>
      <c r="S10" s="26">
        <v>100.6</v>
      </c>
      <c r="T10" s="32" t="s">
        <v>516</v>
      </c>
      <c r="U10" s="7">
        <v>6</v>
      </c>
      <c r="V10" s="7">
        <v>739</v>
      </c>
      <c r="W10" s="26">
        <v>2</v>
      </c>
      <c r="X10" s="7" t="s">
        <v>518</v>
      </c>
      <c r="Y10" s="26">
        <v>131</v>
      </c>
      <c r="Z10" s="26">
        <v>14</v>
      </c>
      <c r="AA10" s="7">
        <v>90</v>
      </c>
      <c r="AB10" s="26">
        <v>4.2</v>
      </c>
      <c r="AC10" s="7">
        <v>20</v>
      </c>
      <c r="AD10" s="26">
        <v>5.4</v>
      </c>
      <c r="AE10" s="26">
        <v>3.2</v>
      </c>
      <c r="AF10" s="32">
        <v>1.1399999999999999</v>
      </c>
      <c r="AG10" s="7">
        <v>18</v>
      </c>
      <c r="AH10" s="26">
        <v>6.3</v>
      </c>
      <c r="AI10" s="7">
        <v>1</v>
      </c>
      <c r="AJ10" s="26">
        <v>11.1</v>
      </c>
      <c r="AK10" s="32">
        <v>1.1000000000000001</v>
      </c>
      <c r="AL10" s="26" t="s">
        <v>520</v>
      </c>
      <c r="AM10" s="26">
        <v>63.5</v>
      </c>
      <c r="AN10" s="7">
        <v>0.51</v>
      </c>
      <c r="AO10" s="32" t="s">
        <v>521</v>
      </c>
      <c r="AP10" s="7">
        <v>11</v>
      </c>
      <c r="AQ10" s="26">
        <v>46.1</v>
      </c>
      <c r="AR10" s="7">
        <v>40</v>
      </c>
      <c r="AS10" s="7">
        <v>31</v>
      </c>
      <c r="AT10" s="32">
        <v>13</v>
      </c>
      <c r="AU10" s="7">
        <v>128</v>
      </c>
      <c r="AV10" s="26" t="s">
        <v>516</v>
      </c>
      <c r="AW10" s="7">
        <v>9</v>
      </c>
      <c r="AX10" s="26">
        <v>8.5</v>
      </c>
      <c r="AY10" s="7">
        <v>2</v>
      </c>
      <c r="AZ10" s="7">
        <v>177</v>
      </c>
      <c r="BA10" s="26">
        <v>1.9</v>
      </c>
      <c r="BB10" s="26">
        <v>1</v>
      </c>
      <c r="BC10" s="26">
        <v>38.9</v>
      </c>
      <c r="BD10" s="26">
        <v>0.8</v>
      </c>
      <c r="BE10" s="32">
        <v>0.47</v>
      </c>
      <c r="BF10" s="26">
        <v>5</v>
      </c>
      <c r="BG10" s="7">
        <v>55</v>
      </c>
      <c r="BH10" s="7">
        <v>2</v>
      </c>
      <c r="BI10" s="7">
        <v>29</v>
      </c>
      <c r="BJ10" s="26">
        <v>3.2</v>
      </c>
      <c r="BK10" s="4">
        <v>50</v>
      </c>
      <c r="BL10" s="4">
        <v>491</v>
      </c>
    </row>
    <row r="11" spans="1:66">
      <c r="A11" s="4" t="s">
        <v>415</v>
      </c>
      <c r="B11" s="7">
        <v>696340</v>
      </c>
      <c r="C11" s="7">
        <v>6521248</v>
      </c>
      <c r="D11" s="26">
        <v>0.6</v>
      </c>
      <c r="E11" s="26">
        <v>0.8</v>
      </c>
      <c r="F11" s="152" t="s">
        <v>106</v>
      </c>
      <c r="G11" s="4" t="s">
        <v>204</v>
      </c>
      <c r="H11" s="4">
        <v>14.23</v>
      </c>
      <c r="I11" s="4">
        <v>1.72</v>
      </c>
      <c r="J11" s="32">
        <v>4.8899999999999997</v>
      </c>
      <c r="K11" s="32">
        <v>3.38</v>
      </c>
      <c r="L11" s="32">
        <v>3.08</v>
      </c>
      <c r="M11" s="32">
        <v>1.58</v>
      </c>
      <c r="N11" s="26">
        <v>5.1999999999999998E-2</v>
      </c>
      <c r="O11" s="32">
        <v>2.57</v>
      </c>
      <c r="P11" s="32">
        <v>0.13</v>
      </c>
      <c r="Q11" s="32">
        <v>68.13</v>
      </c>
      <c r="R11" s="32">
        <v>0.55800000000000005</v>
      </c>
      <c r="S11" s="26">
        <v>100.3</v>
      </c>
      <c r="T11" s="32" t="s">
        <v>516</v>
      </c>
      <c r="U11" s="7">
        <v>14</v>
      </c>
      <c r="V11" s="7">
        <v>814</v>
      </c>
      <c r="W11" s="26">
        <v>2</v>
      </c>
      <c r="X11" s="7" t="s">
        <v>518</v>
      </c>
      <c r="Y11" s="26">
        <v>129</v>
      </c>
      <c r="Z11" s="26">
        <v>13</v>
      </c>
      <c r="AA11" s="7">
        <v>70</v>
      </c>
      <c r="AB11" s="26">
        <v>3.7</v>
      </c>
      <c r="AC11" s="7">
        <v>20</v>
      </c>
      <c r="AD11" s="26">
        <v>5.3</v>
      </c>
      <c r="AE11" s="26">
        <v>2.7</v>
      </c>
      <c r="AF11" s="32">
        <v>1.44</v>
      </c>
      <c r="AG11" s="7">
        <v>19</v>
      </c>
      <c r="AH11" s="26">
        <v>6.7</v>
      </c>
      <c r="AI11" s="7">
        <v>1</v>
      </c>
      <c r="AJ11" s="26">
        <v>7</v>
      </c>
      <c r="AK11" s="32">
        <v>1</v>
      </c>
      <c r="AL11" s="26" t="s">
        <v>520</v>
      </c>
      <c r="AM11" s="26">
        <v>62</v>
      </c>
      <c r="AN11" s="7">
        <v>0.39</v>
      </c>
      <c r="AO11" s="32" t="s">
        <v>521</v>
      </c>
      <c r="AP11" s="7">
        <v>11</v>
      </c>
      <c r="AQ11" s="26">
        <v>51.2</v>
      </c>
      <c r="AR11" s="7">
        <v>50</v>
      </c>
      <c r="AS11" s="7">
        <v>29</v>
      </c>
      <c r="AT11" s="32">
        <v>13.3</v>
      </c>
      <c r="AU11" s="7">
        <v>141</v>
      </c>
      <c r="AV11" s="26" t="s">
        <v>516</v>
      </c>
      <c r="AW11" s="7">
        <v>10</v>
      </c>
      <c r="AX11" s="26">
        <v>9.4</v>
      </c>
      <c r="AY11" s="7">
        <v>2</v>
      </c>
      <c r="AZ11" s="7">
        <v>236</v>
      </c>
      <c r="BA11" s="26">
        <v>1.1000000000000001</v>
      </c>
      <c r="BB11" s="26">
        <v>0.9</v>
      </c>
      <c r="BC11" s="26">
        <v>25.1</v>
      </c>
      <c r="BD11" s="26">
        <v>1</v>
      </c>
      <c r="BE11" s="32">
        <v>0.37</v>
      </c>
      <c r="BF11" s="26">
        <v>3.5</v>
      </c>
      <c r="BG11" s="7">
        <v>66</v>
      </c>
      <c r="BH11" s="7">
        <v>1</v>
      </c>
      <c r="BI11" s="7">
        <v>26</v>
      </c>
      <c r="BJ11" s="26">
        <v>2.5</v>
      </c>
      <c r="BK11" s="4">
        <v>60</v>
      </c>
      <c r="BL11" s="4">
        <v>270</v>
      </c>
    </row>
    <row r="12" spans="1:66">
      <c r="A12" s="4" t="s">
        <v>417</v>
      </c>
      <c r="B12" s="7">
        <v>703536</v>
      </c>
      <c r="C12" s="7">
        <v>6514753</v>
      </c>
      <c r="D12" s="26">
        <v>0.7</v>
      </c>
      <c r="E12" s="26">
        <v>0.9</v>
      </c>
      <c r="F12" s="152" t="s">
        <v>290</v>
      </c>
      <c r="G12" s="4" t="s">
        <v>204</v>
      </c>
      <c r="H12" s="4">
        <v>13.28</v>
      </c>
      <c r="I12" s="4">
        <v>2.08</v>
      </c>
      <c r="J12" s="32">
        <v>4.18</v>
      </c>
      <c r="K12" s="32">
        <v>3.2</v>
      </c>
      <c r="L12" s="32">
        <v>4.49</v>
      </c>
      <c r="M12" s="32">
        <v>1.34</v>
      </c>
      <c r="N12" s="26">
        <v>0.06</v>
      </c>
      <c r="O12" s="32">
        <v>2.76</v>
      </c>
      <c r="P12" s="32">
        <v>0.17</v>
      </c>
      <c r="Q12" s="32">
        <v>68.5</v>
      </c>
      <c r="R12" s="32">
        <v>0.53600000000000003</v>
      </c>
      <c r="S12" s="26">
        <v>100.6</v>
      </c>
      <c r="T12" s="32" t="s">
        <v>516</v>
      </c>
      <c r="U12" s="7" t="s">
        <v>517</v>
      </c>
      <c r="V12" s="7">
        <v>713</v>
      </c>
      <c r="W12" s="26">
        <v>2</v>
      </c>
      <c r="X12" s="7" t="s">
        <v>518</v>
      </c>
      <c r="Y12" s="26">
        <v>128</v>
      </c>
      <c r="Z12" s="26">
        <v>10</v>
      </c>
      <c r="AA12" s="7">
        <v>50</v>
      </c>
      <c r="AB12" s="26">
        <v>3.7</v>
      </c>
      <c r="AC12" s="7">
        <v>20</v>
      </c>
      <c r="AD12" s="26">
        <v>5.7</v>
      </c>
      <c r="AE12" s="26">
        <v>3.1</v>
      </c>
      <c r="AF12" s="32">
        <v>1.32</v>
      </c>
      <c r="AG12" s="7">
        <v>19</v>
      </c>
      <c r="AH12" s="26">
        <v>6.5</v>
      </c>
      <c r="AI12" s="7">
        <v>1</v>
      </c>
      <c r="AJ12" s="26">
        <v>7.8</v>
      </c>
      <c r="AK12" s="32">
        <v>1</v>
      </c>
      <c r="AL12" s="26" t="s">
        <v>520</v>
      </c>
      <c r="AM12" s="26">
        <v>64.400000000000006</v>
      </c>
      <c r="AN12" s="7">
        <v>0.48</v>
      </c>
      <c r="AO12" s="32" t="s">
        <v>521</v>
      </c>
      <c r="AP12" s="7">
        <v>10</v>
      </c>
      <c r="AQ12" s="26">
        <v>48.1</v>
      </c>
      <c r="AR12" s="7">
        <v>30</v>
      </c>
      <c r="AS12" s="7">
        <v>28</v>
      </c>
      <c r="AT12" s="32">
        <v>13.4</v>
      </c>
      <c r="AU12" s="7">
        <v>128</v>
      </c>
      <c r="AV12" s="26" t="s">
        <v>516</v>
      </c>
      <c r="AW12" s="7">
        <v>8</v>
      </c>
      <c r="AX12" s="26">
        <v>8.6</v>
      </c>
      <c r="AY12" s="7">
        <v>2</v>
      </c>
      <c r="AZ12" s="7">
        <v>230</v>
      </c>
      <c r="BA12" s="26">
        <v>1.3</v>
      </c>
      <c r="BB12" s="26">
        <v>0.9</v>
      </c>
      <c r="BC12" s="26">
        <v>30.7</v>
      </c>
      <c r="BD12" s="26">
        <v>0.9</v>
      </c>
      <c r="BE12" s="32">
        <v>0.44</v>
      </c>
      <c r="BF12" s="26">
        <v>4.0999999999999996</v>
      </c>
      <c r="BG12" s="7">
        <v>50</v>
      </c>
      <c r="BH12" s="7">
        <v>2</v>
      </c>
      <c r="BI12" s="7">
        <v>29</v>
      </c>
      <c r="BJ12" s="26">
        <v>2.9</v>
      </c>
      <c r="BK12" s="4">
        <v>40</v>
      </c>
      <c r="BL12" s="4">
        <v>310</v>
      </c>
    </row>
    <row r="13" spans="1:66">
      <c r="A13" s="4" t="s">
        <v>419</v>
      </c>
      <c r="B13" s="7">
        <v>706602</v>
      </c>
      <c r="C13" s="7">
        <v>6530127</v>
      </c>
      <c r="D13" s="26">
        <v>0.5</v>
      </c>
      <c r="E13" s="26">
        <v>0.7</v>
      </c>
      <c r="F13" s="4" t="s">
        <v>290</v>
      </c>
      <c r="G13" s="4" t="s">
        <v>204</v>
      </c>
      <c r="H13" s="4">
        <v>12.89</v>
      </c>
      <c r="I13" s="4">
        <v>2.11</v>
      </c>
      <c r="J13" s="32">
        <v>3.36</v>
      </c>
      <c r="K13" s="32">
        <v>2.83</v>
      </c>
      <c r="L13" s="32">
        <v>2.27</v>
      </c>
      <c r="M13" s="32">
        <v>0.98</v>
      </c>
      <c r="N13" s="26">
        <v>5.7000000000000002E-2</v>
      </c>
      <c r="O13" s="32">
        <v>2.85</v>
      </c>
      <c r="P13" s="32">
        <v>0.17</v>
      </c>
      <c r="Q13" s="32">
        <v>71.33</v>
      </c>
      <c r="R13" s="32">
        <v>0.51200000000000001</v>
      </c>
      <c r="S13" s="26">
        <v>99.35</v>
      </c>
      <c r="T13" s="32" t="s">
        <v>516</v>
      </c>
      <c r="U13" s="7" t="s">
        <v>517</v>
      </c>
      <c r="V13" s="7">
        <v>665</v>
      </c>
      <c r="W13" s="26">
        <v>2</v>
      </c>
      <c r="X13" s="7" t="s">
        <v>518</v>
      </c>
      <c r="Y13" s="26">
        <v>166</v>
      </c>
      <c r="Z13" s="26">
        <v>7</v>
      </c>
      <c r="AA13" s="7">
        <v>50</v>
      </c>
      <c r="AB13" s="26">
        <v>1.7</v>
      </c>
      <c r="AC13" s="7">
        <v>20</v>
      </c>
      <c r="AD13" s="26">
        <v>5.7</v>
      </c>
      <c r="AE13" s="26">
        <v>2.7</v>
      </c>
      <c r="AF13" s="32">
        <v>1.22</v>
      </c>
      <c r="AG13" s="7">
        <v>17</v>
      </c>
      <c r="AH13" s="26">
        <v>7.1</v>
      </c>
      <c r="AI13" s="7">
        <v>1</v>
      </c>
      <c r="AJ13" s="26">
        <v>9.6</v>
      </c>
      <c r="AK13" s="32">
        <v>1</v>
      </c>
      <c r="AL13" s="26" t="s">
        <v>520</v>
      </c>
      <c r="AM13" s="26">
        <v>79</v>
      </c>
      <c r="AN13" s="7">
        <v>0.39</v>
      </c>
      <c r="AO13" s="32" t="s">
        <v>521</v>
      </c>
      <c r="AP13" s="7">
        <v>9</v>
      </c>
      <c r="AQ13" s="26">
        <v>59</v>
      </c>
      <c r="AR13" s="7" t="s">
        <v>522</v>
      </c>
      <c r="AS13" s="7">
        <v>24</v>
      </c>
      <c r="AT13" s="32">
        <v>16.3</v>
      </c>
      <c r="AU13" s="7">
        <v>98</v>
      </c>
      <c r="AV13" s="26" t="s">
        <v>516</v>
      </c>
      <c r="AW13" s="7">
        <v>7</v>
      </c>
      <c r="AX13" s="26">
        <v>9.8000000000000007</v>
      </c>
      <c r="AY13" s="7">
        <v>1</v>
      </c>
      <c r="AZ13" s="7">
        <v>231</v>
      </c>
      <c r="BA13" s="26">
        <v>0.9</v>
      </c>
      <c r="BB13" s="26">
        <v>1</v>
      </c>
      <c r="BC13" s="26">
        <v>42.3</v>
      </c>
      <c r="BD13" s="26">
        <v>0.6</v>
      </c>
      <c r="BE13" s="32">
        <v>0.38</v>
      </c>
      <c r="BF13" s="26">
        <v>5.0999999999999996</v>
      </c>
      <c r="BG13" s="7">
        <v>46</v>
      </c>
      <c r="BH13" s="7" t="s">
        <v>519</v>
      </c>
      <c r="BI13" s="7">
        <v>27</v>
      </c>
      <c r="BJ13" s="26">
        <v>2.5</v>
      </c>
      <c r="BK13" s="4">
        <v>30</v>
      </c>
      <c r="BL13" s="4">
        <v>415</v>
      </c>
    </row>
    <row r="14" spans="1:66">
      <c r="A14" s="4" t="s">
        <v>421</v>
      </c>
      <c r="B14" s="7">
        <v>705177</v>
      </c>
      <c r="C14" s="7">
        <v>6527671</v>
      </c>
      <c r="D14" s="26">
        <v>0.5</v>
      </c>
      <c r="E14" s="26">
        <v>0.6</v>
      </c>
      <c r="F14" s="152" t="s">
        <v>290</v>
      </c>
      <c r="G14" s="4" t="s">
        <v>204</v>
      </c>
      <c r="H14" s="4">
        <v>13.72</v>
      </c>
      <c r="I14" s="4">
        <v>2.04</v>
      </c>
      <c r="J14" s="32">
        <v>3.51</v>
      </c>
      <c r="K14" s="32">
        <v>3.04</v>
      </c>
      <c r="L14" s="32">
        <v>2.89</v>
      </c>
      <c r="M14" s="32">
        <v>1.2</v>
      </c>
      <c r="N14" s="26">
        <v>4.4999999999999998E-2</v>
      </c>
      <c r="O14" s="32">
        <v>2.92</v>
      </c>
      <c r="P14" s="32">
        <v>0.12</v>
      </c>
      <c r="Q14" s="32">
        <v>70.430000000000007</v>
      </c>
      <c r="R14" s="32">
        <v>0.46600000000000003</v>
      </c>
      <c r="S14" s="26">
        <v>100.4</v>
      </c>
      <c r="T14" s="32" t="s">
        <v>516</v>
      </c>
      <c r="U14" s="7" t="s">
        <v>517</v>
      </c>
      <c r="V14" s="7">
        <v>669</v>
      </c>
      <c r="W14" s="26">
        <v>2</v>
      </c>
      <c r="X14" s="7" t="s">
        <v>518</v>
      </c>
      <c r="Y14" s="26">
        <v>119</v>
      </c>
      <c r="Z14" s="26">
        <v>7</v>
      </c>
      <c r="AA14" s="7">
        <v>60</v>
      </c>
      <c r="AB14" s="26">
        <v>2.2999999999999998</v>
      </c>
      <c r="AC14" s="7">
        <v>20</v>
      </c>
      <c r="AD14" s="26">
        <v>3.8</v>
      </c>
      <c r="AE14" s="26">
        <v>2.1</v>
      </c>
      <c r="AF14" s="32">
        <v>0.97</v>
      </c>
      <c r="AG14" s="7">
        <v>17</v>
      </c>
      <c r="AH14" s="26">
        <v>4.8</v>
      </c>
      <c r="AI14" s="7">
        <v>1</v>
      </c>
      <c r="AJ14" s="26">
        <v>7.5</v>
      </c>
      <c r="AK14" s="32">
        <v>0.7</v>
      </c>
      <c r="AL14" s="26" t="s">
        <v>520</v>
      </c>
      <c r="AM14" s="26">
        <v>63.8</v>
      </c>
      <c r="AN14" s="7">
        <v>0.32</v>
      </c>
      <c r="AO14" s="32" t="s">
        <v>521</v>
      </c>
      <c r="AP14" s="7">
        <v>8</v>
      </c>
      <c r="AQ14" s="26">
        <v>41.2</v>
      </c>
      <c r="AR14" s="7">
        <v>20</v>
      </c>
      <c r="AS14" s="7">
        <v>28</v>
      </c>
      <c r="AT14" s="32">
        <v>11.9</v>
      </c>
      <c r="AU14" s="7">
        <v>105</v>
      </c>
      <c r="AV14" s="26" t="s">
        <v>516</v>
      </c>
      <c r="AW14" s="7">
        <v>7</v>
      </c>
      <c r="AX14" s="26">
        <v>6.5</v>
      </c>
      <c r="AY14" s="7">
        <v>1</v>
      </c>
      <c r="AZ14" s="7">
        <v>231</v>
      </c>
      <c r="BA14" s="26">
        <v>1</v>
      </c>
      <c r="BB14" s="26">
        <v>0.7</v>
      </c>
      <c r="BC14" s="26">
        <v>29.9</v>
      </c>
      <c r="BD14" s="26">
        <v>0.6</v>
      </c>
      <c r="BE14" s="32">
        <v>0.28999999999999998</v>
      </c>
      <c r="BF14" s="26">
        <v>4.5999999999999996</v>
      </c>
      <c r="BG14" s="7">
        <v>44</v>
      </c>
      <c r="BH14" s="7" t="s">
        <v>519</v>
      </c>
      <c r="BI14" s="7">
        <v>19</v>
      </c>
      <c r="BJ14" s="26">
        <v>2.1</v>
      </c>
      <c r="BK14" s="4">
        <v>30</v>
      </c>
      <c r="BL14" s="4">
        <v>296</v>
      </c>
    </row>
    <row r="15" spans="1:66">
      <c r="A15" s="4" t="s">
        <v>423</v>
      </c>
      <c r="B15" s="7">
        <v>705586</v>
      </c>
      <c r="C15" s="7">
        <v>6523397</v>
      </c>
      <c r="D15" s="26">
        <v>0.05</v>
      </c>
      <c r="E15" s="26">
        <v>0.1</v>
      </c>
      <c r="F15" s="152" t="s">
        <v>290</v>
      </c>
      <c r="G15" s="4" t="s">
        <v>204</v>
      </c>
      <c r="H15" s="4">
        <v>13.37</v>
      </c>
      <c r="I15" s="4">
        <v>1.96</v>
      </c>
      <c r="J15" s="32">
        <v>3.82</v>
      </c>
      <c r="K15" s="32">
        <v>2.92</v>
      </c>
      <c r="L15" s="32">
        <v>4.26</v>
      </c>
      <c r="M15" s="32">
        <v>1.1599999999999999</v>
      </c>
      <c r="N15" s="26">
        <v>4.4999999999999998E-2</v>
      </c>
      <c r="O15" s="32">
        <v>2.73</v>
      </c>
      <c r="P15" s="32">
        <v>0.13</v>
      </c>
      <c r="Q15" s="32">
        <v>66.989999999999995</v>
      </c>
      <c r="R15" s="32">
        <v>0.47199999999999998</v>
      </c>
      <c r="S15" s="26">
        <v>97.86</v>
      </c>
      <c r="T15" s="32" t="s">
        <v>516</v>
      </c>
      <c r="U15" s="7" t="s">
        <v>517</v>
      </c>
      <c r="V15" s="7">
        <v>668</v>
      </c>
      <c r="W15" s="26">
        <v>2</v>
      </c>
      <c r="X15" s="7" t="s">
        <v>518</v>
      </c>
      <c r="Y15" s="26">
        <v>118</v>
      </c>
      <c r="Z15" s="26">
        <v>9</v>
      </c>
      <c r="AA15" s="7">
        <v>60</v>
      </c>
      <c r="AB15" s="26">
        <v>2.6</v>
      </c>
      <c r="AC15" s="7">
        <v>20</v>
      </c>
      <c r="AD15" s="26">
        <v>4.0999999999999996</v>
      </c>
      <c r="AE15" s="26">
        <v>2.2999999999999998</v>
      </c>
      <c r="AF15" s="32">
        <v>0.96</v>
      </c>
      <c r="AG15" s="7">
        <v>18</v>
      </c>
      <c r="AH15" s="26">
        <v>5.0999999999999996</v>
      </c>
      <c r="AI15" s="7">
        <v>1</v>
      </c>
      <c r="AJ15" s="26">
        <v>7</v>
      </c>
      <c r="AK15" s="32">
        <v>0.8</v>
      </c>
      <c r="AL15" s="26" t="s">
        <v>520</v>
      </c>
      <c r="AM15" s="26">
        <v>60.1</v>
      </c>
      <c r="AN15" s="7">
        <v>0.33</v>
      </c>
      <c r="AO15" s="32" t="s">
        <v>521</v>
      </c>
      <c r="AP15" s="7">
        <v>9</v>
      </c>
      <c r="AQ15" s="26">
        <v>43.7</v>
      </c>
      <c r="AR15" s="7">
        <v>30</v>
      </c>
      <c r="AS15" s="7">
        <v>152</v>
      </c>
      <c r="AT15" s="32">
        <v>12.8</v>
      </c>
      <c r="AU15" s="7">
        <v>104</v>
      </c>
      <c r="AV15" s="26" t="s">
        <v>516</v>
      </c>
      <c r="AW15" s="7">
        <v>7</v>
      </c>
      <c r="AX15" s="26">
        <v>6.8</v>
      </c>
      <c r="AY15" s="7">
        <v>6</v>
      </c>
      <c r="AZ15" s="7">
        <v>226</v>
      </c>
      <c r="BA15" s="26">
        <v>0.9</v>
      </c>
      <c r="BB15" s="26">
        <v>0.8</v>
      </c>
      <c r="BC15" s="26">
        <v>33.5</v>
      </c>
      <c r="BD15" s="26">
        <v>0.7</v>
      </c>
      <c r="BE15" s="32">
        <v>0.32</v>
      </c>
      <c r="BF15" s="26">
        <v>4.2</v>
      </c>
      <c r="BG15" s="7">
        <v>49</v>
      </c>
      <c r="BH15" s="7">
        <v>3</v>
      </c>
      <c r="BI15" s="7">
        <v>21</v>
      </c>
      <c r="BJ15" s="26">
        <v>2</v>
      </c>
      <c r="BK15" s="4">
        <v>50</v>
      </c>
      <c r="BL15" s="4">
        <v>281</v>
      </c>
    </row>
    <row r="16" spans="1:66">
      <c r="A16" s="4" t="s">
        <v>425</v>
      </c>
      <c r="B16" s="7">
        <v>703339</v>
      </c>
      <c r="C16" s="7">
        <v>6520535</v>
      </c>
      <c r="D16" s="26">
        <v>0.4</v>
      </c>
      <c r="E16" s="26">
        <v>0.6</v>
      </c>
      <c r="F16" s="152" t="s">
        <v>106</v>
      </c>
      <c r="G16" s="4" t="s">
        <v>204</v>
      </c>
      <c r="H16" s="4">
        <v>12.35</v>
      </c>
      <c r="I16" s="4">
        <v>2.0499999999999998</v>
      </c>
      <c r="J16" s="32">
        <v>2.2799999999999998</v>
      </c>
      <c r="K16" s="32">
        <v>2.82</v>
      </c>
      <c r="L16" s="32">
        <v>2.13</v>
      </c>
      <c r="M16" s="32">
        <v>0.75</v>
      </c>
      <c r="N16" s="26">
        <v>3.2000000000000001E-2</v>
      </c>
      <c r="O16" s="32">
        <v>2.99</v>
      </c>
      <c r="P16" s="32">
        <v>0.13</v>
      </c>
      <c r="Q16" s="32">
        <v>73.06</v>
      </c>
      <c r="R16" s="32">
        <v>0.33300000000000002</v>
      </c>
      <c r="S16" s="26">
        <v>98.92</v>
      </c>
      <c r="T16" s="32" t="s">
        <v>516</v>
      </c>
      <c r="U16" s="7" t="s">
        <v>517</v>
      </c>
      <c r="V16" s="7">
        <v>651</v>
      </c>
      <c r="W16" s="26">
        <v>1</v>
      </c>
      <c r="X16" s="7" t="s">
        <v>518</v>
      </c>
      <c r="Y16" s="26">
        <v>70.900000000000006</v>
      </c>
      <c r="Z16" s="26">
        <v>5</v>
      </c>
      <c r="AA16" s="7">
        <v>50</v>
      </c>
      <c r="AB16" s="26">
        <v>1.7</v>
      </c>
      <c r="AC16" s="7" t="s">
        <v>524</v>
      </c>
      <c r="AD16" s="26">
        <v>3.1</v>
      </c>
      <c r="AE16" s="26">
        <v>1.9</v>
      </c>
      <c r="AF16" s="32">
        <v>0.78</v>
      </c>
      <c r="AG16" s="7">
        <v>15</v>
      </c>
      <c r="AH16" s="26">
        <v>3.3</v>
      </c>
      <c r="AI16" s="7" t="s">
        <v>519</v>
      </c>
      <c r="AJ16" s="26">
        <v>6</v>
      </c>
      <c r="AK16" s="32">
        <v>0.6</v>
      </c>
      <c r="AL16" s="26" t="s">
        <v>520</v>
      </c>
      <c r="AM16" s="26">
        <v>36.799999999999997</v>
      </c>
      <c r="AN16" s="7">
        <v>0.28999999999999998</v>
      </c>
      <c r="AO16" s="32" t="s">
        <v>521</v>
      </c>
      <c r="AP16" s="7">
        <v>6</v>
      </c>
      <c r="AQ16" s="26">
        <v>26.2</v>
      </c>
      <c r="AR16" s="7" t="s">
        <v>522</v>
      </c>
      <c r="AS16" s="7">
        <v>27</v>
      </c>
      <c r="AT16" s="32">
        <v>7.8</v>
      </c>
      <c r="AU16" s="7">
        <v>86</v>
      </c>
      <c r="AV16" s="26" t="s">
        <v>516</v>
      </c>
      <c r="AW16" s="7">
        <v>5</v>
      </c>
      <c r="AX16" s="26">
        <v>4.5999999999999996</v>
      </c>
      <c r="AY16" s="7">
        <v>6</v>
      </c>
      <c r="AZ16" s="7">
        <v>235</v>
      </c>
      <c r="BA16" s="26">
        <v>0.8</v>
      </c>
      <c r="BB16" s="26">
        <v>0.5</v>
      </c>
      <c r="BC16" s="26">
        <v>15.9</v>
      </c>
      <c r="BD16" s="26">
        <v>0.5</v>
      </c>
      <c r="BE16" s="32">
        <v>0.27</v>
      </c>
      <c r="BF16" s="26">
        <v>2.4</v>
      </c>
      <c r="BG16" s="7">
        <v>31</v>
      </c>
      <c r="BH16" s="7" t="s">
        <v>519</v>
      </c>
      <c r="BI16" s="7">
        <v>17</v>
      </c>
      <c r="BJ16" s="26">
        <v>1.7</v>
      </c>
      <c r="BK16" s="4" t="s">
        <v>523</v>
      </c>
      <c r="BL16" s="4">
        <v>232</v>
      </c>
    </row>
    <row r="17" spans="1:64">
      <c r="A17" s="4" t="s">
        <v>427</v>
      </c>
      <c r="B17" s="7">
        <v>706054</v>
      </c>
      <c r="C17" s="7">
        <v>6519118</v>
      </c>
      <c r="D17" s="26">
        <v>0.5</v>
      </c>
      <c r="E17" s="26">
        <v>0.7</v>
      </c>
      <c r="F17" s="152" t="s">
        <v>106</v>
      </c>
      <c r="G17" s="4" t="s">
        <v>204</v>
      </c>
      <c r="H17" s="4">
        <v>13.95</v>
      </c>
      <c r="I17" s="4">
        <v>1.81</v>
      </c>
      <c r="J17" s="32">
        <v>3.92</v>
      </c>
      <c r="K17" s="32">
        <v>3.15</v>
      </c>
      <c r="L17" s="32">
        <v>3.7</v>
      </c>
      <c r="M17" s="32">
        <v>1.37</v>
      </c>
      <c r="N17" s="26">
        <v>4.3999999999999997E-2</v>
      </c>
      <c r="O17" s="32">
        <v>2.67</v>
      </c>
      <c r="P17" s="32">
        <v>0.08</v>
      </c>
      <c r="Q17" s="32">
        <v>66.87</v>
      </c>
      <c r="R17" s="32">
        <v>0.47299999999999998</v>
      </c>
      <c r="S17" s="26">
        <v>98.04</v>
      </c>
      <c r="T17" s="32" t="s">
        <v>516</v>
      </c>
      <c r="U17" s="7" t="s">
        <v>517</v>
      </c>
      <c r="V17" s="7">
        <v>726</v>
      </c>
      <c r="W17" s="26">
        <v>2</v>
      </c>
      <c r="X17" s="7" t="s">
        <v>518</v>
      </c>
      <c r="Y17" s="26">
        <v>83.5</v>
      </c>
      <c r="Z17" s="26">
        <v>9</v>
      </c>
      <c r="AA17" s="7">
        <v>60</v>
      </c>
      <c r="AB17" s="26">
        <v>4</v>
      </c>
      <c r="AC17" s="7">
        <v>20</v>
      </c>
      <c r="AD17" s="26">
        <v>3.3</v>
      </c>
      <c r="AE17" s="26">
        <v>1.8</v>
      </c>
      <c r="AF17" s="32">
        <v>0.87</v>
      </c>
      <c r="AG17" s="7">
        <v>19</v>
      </c>
      <c r="AH17" s="26">
        <v>3.6</v>
      </c>
      <c r="AI17" s="7">
        <v>1</v>
      </c>
      <c r="AJ17" s="26">
        <v>5.3</v>
      </c>
      <c r="AK17" s="32">
        <v>0.7</v>
      </c>
      <c r="AL17" s="26" t="s">
        <v>520</v>
      </c>
      <c r="AM17" s="26">
        <v>44.6</v>
      </c>
      <c r="AN17" s="7">
        <v>0.3</v>
      </c>
      <c r="AO17" s="32" t="s">
        <v>521</v>
      </c>
      <c r="AP17" s="7">
        <v>8</v>
      </c>
      <c r="AQ17" s="26">
        <v>28.9</v>
      </c>
      <c r="AR17" s="7">
        <v>30</v>
      </c>
      <c r="AS17" s="7">
        <v>31</v>
      </c>
      <c r="AT17" s="32">
        <v>8.57</v>
      </c>
      <c r="AU17" s="7">
        <v>116</v>
      </c>
      <c r="AV17" s="26" t="s">
        <v>516</v>
      </c>
      <c r="AW17" s="7">
        <v>7</v>
      </c>
      <c r="AX17" s="26">
        <v>5</v>
      </c>
      <c r="AY17" s="7">
        <v>3</v>
      </c>
      <c r="AZ17" s="7">
        <v>229</v>
      </c>
      <c r="BA17" s="26">
        <v>0.9</v>
      </c>
      <c r="BB17" s="26">
        <v>0.5</v>
      </c>
      <c r="BC17" s="26">
        <v>25.8</v>
      </c>
      <c r="BD17" s="26">
        <v>0.8</v>
      </c>
      <c r="BE17" s="32">
        <v>0.28000000000000003</v>
      </c>
      <c r="BF17" s="26">
        <v>3.9</v>
      </c>
      <c r="BG17" s="7">
        <v>52</v>
      </c>
      <c r="BH17" s="7">
        <v>2</v>
      </c>
      <c r="BI17" s="7">
        <v>17</v>
      </c>
      <c r="BJ17" s="26">
        <v>1.7</v>
      </c>
      <c r="BK17" s="4">
        <v>50</v>
      </c>
      <c r="BL17" s="4">
        <v>205</v>
      </c>
    </row>
    <row r="18" spans="1:64">
      <c r="A18" s="4" t="s">
        <v>429</v>
      </c>
      <c r="B18" s="7">
        <v>707951</v>
      </c>
      <c r="C18" s="7">
        <v>6516603</v>
      </c>
      <c r="D18" s="26">
        <v>0.7</v>
      </c>
      <c r="E18" s="26">
        <v>0.8</v>
      </c>
      <c r="F18" s="4" t="s">
        <v>290</v>
      </c>
      <c r="G18" s="4" t="s">
        <v>204</v>
      </c>
      <c r="H18" s="4">
        <v>12.53</v>
      </c>
      <c r="I18" s="4">
        <v>2.2999999999999998</v>
      </c>
      <c r="J18" s="32">
        <v>3.73</v>
      </c>
      <c r="K18" s="32">
        <v>2.92</v>
      </c>
      <c r="L18" s="32">
        <v>2.98</v>
      </c>
      <c r="M18" s="32">
        <v>1.08</v>
      </c>
      <c r="N18" s="26">
        <v>5.2999999999999999E-2</v>
      </c>
      <c r="O18" s="32">
        <v>2.84</v>
      </c>
      <c r="P18" s="32">
        <v>0.18</v>
      </c>
      <c r="Q18" s="32">
        <v>69.650000000000006</v>
      </c>
      <c r="R18" s="32">
        <v>0.5</v>
      </c>
      <c r="S18" s="26">
        <v>98.76</v>
      </c>
      <c r="T18" s="32" t="s">
        <v>516</v>
      </c>
      <c r="U18" s="7" t="s">
        <v>517</v>
      </c>
      <c r="V18" s="7">
        <v>682</v>
      </c>
      <c r="W18" s="26">
        <v>2</v>
      </c>
      <c r="X18" s="7" t="s">
        <v>518</v>
      </c>
      <c r="Y18" s="26">
        <v>111</v>
      </c>
      <c r="Z18" s="26">
        <v>8</v>
      </c>
      <c r="AA18" s="7">
        <v>60</v>
      </c>
      <c r="AB18" s="26">
        <v>2.8</v>
      </c>
      <c r="AC18" s="7">
        <v>10</v>
      </c>
      <c r="AD18" s="26">
        <v>4.7</v>
      </c>
      <c r="AE18" s="26">
        <v>2.6</v>
      </c>
      <c r="AF18" s="32">
        <v>1.1100000000000001</v>
      </c>
      <c r="AG18" s="7">
        <v>16</v>
      </c>
      <c r="AH18" s="26">
        <v>5.4</v>
      </c>
      <c r="AI18" s="7">
        <v>1</v>
      </c>
      <c r="AJ18" s="26">
        <v>8.4</v>
      </c>
      <c r="AK18" s="32">
        <v>0.9</v>
      </c>
      <c r="AL18" s="26" t="s">
        <v>520</v>
      </c>
      <c r="AM18" s="26">
        <v>56.7</v>
      </c>
      <c r="AN18" s="7">
        <v>0.4</v>
      </c>
      <c r="AO18" s="32" t="s">
        <v>521</v>
      </c>
      <c r="AP18" s="7">
        <v>8</v>
      </c>
      <c r="AQ18" s="26">
        <v>40.700000000000003</v>
      </c>
      <c r="AR18" s="7">
        <v>30</v>
      </c>
      <c r="AS18" s="7">
        <v>24</v>
      </c>
      <c r="AT18" s="32">
        <v>11.3</v>
      </c>
      <c r="AU18" s="7">
        <v>101</v>
      </c>
      <c r="AV18" s="26" t="s">
        <v>516</v>
      </c>
      <c r="AW18" s="7">
        <v>7</v>
      </c>
      <c r="AX18" s="26">
        <v>7.4</v>
      </c>
      <c r="AY18" s="7">
        <v>1</v>
      </c>
      <c r="AZ18" s="7">
        <v>250</v>
      </c>
      <c r="BA18" s="26">
        <v>0.9</v>
      </c>
      <c r="BB18" s="26">
        <v>0.8</v>
      </c>
      <c r="BC18" s="26">
        <v>24.6</v>
      </c>
      <c r="BD18" s="26">
        <v>0.6</v>
      </c>
      <c r="BE18" s="32">
        <v>0.36</v>
      </c>
      <c r="BF18" s="26">
        <v>4.0999999999999996</v>
      </c>
      <c r="BG18" s="7">
        <v>52</v>
      </c>
      <c r="BH18" s="7" t="s">
        <v>519</v>
      </c>
      <c r="BI18" s="7">
        <v>23</v>
      </c>
      <c r="BJ18" s="26">
        <v>2.4</v>
      </c>
      <c r="BK18" s="4">
        <v>40</v>
      </c>
      <c r="BL18" s="4">
        <v>326</v>
      </c>
    </row>
    <row r="19" spans="1:64">
      <c r="A19" s="4" t="s">
        <v>431</v>
      </c>
      <c r="B19" s="7">
        <v>715982.03</v>
      </c>
      <c r="C19" s="7">
        <v>6518556.2699999996</v>
      </c>
      <c r="D19" s="26">
        <v>1.3</v>
      </c>
      <c r="E19" s="26">
        <v>1.4</v>
      </c>
      <c r="F19" s="151" t="s">
        <v>907</v>
      </c>
      <c r="G19" s="4" t="s">
        <v>204</v>
      </c>
      <c r="H19" s="4">
        <v>11.03</v>
      </c>
      <c r="I19" s="4">
        <v>7.66</v>
      </c>
      <c r="J19" s="32">
        <v>3.1</v>
      </c>
      <c r="K19" s="32">
        <v>2.7</v>
      </c>
      <c r="L19" s="32">
        <v>9.24</v>
      </c>
      <c r="M19" s="32">
        <v>2.86</v>
      </c>
      <c r="N19" s="26">
        <v>4.2999999999999997E-2</v>
      </c>
      <c r="O19" s="32">
        <v>2.5</v>
      </c>
      <c r="P19" s="32">
        <v>0.14000000000000001</v>
      </c>
      <c r="Q19" s="32">
        <v>60.22</v>
      </c>
      <c r="R19" s="32">
        <v>0.42699999999999999</v>
      </c>
      <c r="S19" s="26">
        <v>99.94</v>
      </c>
      <c r="T19" s="32" t="s">
        <v>516</v>
      </c>
      <c r="U19" s="7" t="s">
        <v>517</v>
      </c>
      <c r="V19" s="7">
        <v>632</v>
      </c>
      <c r="W19" s="26">
        <v>2</v>
      </c>
      <c r="X19" s="7" t="s">
        <v>518</v>
      </c>
      <c r="Y19" s="26">
        <v>73.599999999999994</v>
      </c>
      <c r="Z19" s="26">
        <v>7</v>
      </c>
      <c r="AA19" s="7">
        <v>50</v>
      </c>
      <c r="AB19" s="26">
        <v>2.1</v>
      </c>
      <c r="AC19" s="7">
        <v>10</v>
      </c>
      <c r="AD19" s="26">
        <v>3.4</v>
      </c>
      <c r="AE19" s="26">
        <v>1.9</v>
      </c>
      <c r="AF19" s="32">
        <v>0.88</v>
      </c>
      <c r="AG19" s="7">
        <v>15</v>
      </c>
      <c r="AH19" s="26">
        <v>3.8</v>
      </c>
      <c r="AI19" s="7" t="s">
        <v>519</v>
      </c>
      <c r="AJ19" s="26">
        <v>5.8</v>
      </c>
      <c r="AK19" s="32">
        <v>0.7</v>
      </c>
      <c r="AL19" s="26" t="s">
        <v>520</v>
      </c>
      <c r="AM19" s="26">
        <v>37.299999999999997</v>
      </c>
      <c r="AN19" s="7">
        <v>0.31</v>
      </c>
      <c r="AO19" s="32" t="s">
        <v>521</v>
      </c>
      <c r="AP19" s="7">
        <v>8</v>
      </c>
      <c r="AQ19" s="26">
        <v>28.5</v>
      </c>
      <c r="AR19" s="7">
        <v>20</v>
      </c>
      <c r="AS19" s="7">
        <v>24</v>
      </c>
      <c r="AT19" s="32">
        <v>8.2799999999999994</v>
      </c>
      <c r="AU19" s="7">
        <v>96</v>
      </c>
      <c r="AV19" s="26" t="s">
        <v>516</v>
      </c>
      <c r="AW19" s="7">
        <v>7</v>
      </c>
      <c r="AX19" s="26">
        <v>5.3</v>
      </c>
      <c r="AY19" s="7">
        <v>4</v>
      </c>
      <c r="AZ19" s="7">
        <v>247</v>
      </c>
      <c r="BA19" s="26">
        <v>0.7</v>
      </c>
      <c r="BB19" s="26">
        <v>0.6</v>
      </c>
      <c r="BC19" s="26">
        <v>16.3</v>
      </c>
      <c r="BD19" s="26">
        <v>0.6</v>
      </c>
      <c r="BE19" s="32">
        <v>0.27</v>
      </c>
      <c r="BF19" s="26">
        <v>2.2999999999999998</v>
      </c>
      <c r="BG19" s="7">
        <v>47</v>
      </c>
      <c r="BH19" s="7">
        <v>1</v>
      </c>
      <c r="BI19" s="7">
        <v>17</v>
      </c>
      <c r="BJ19" s="26">
        <v>1.9</v>
      </c>
      <c r="BK19" s="4">
        <v>40</v>
      </c>
      <c r="BL19" s="4">
        <v>226</v>
      </c>
    </row>
    <row r="20" spans="1:64">
      <c r="A20" s="4" t="s">
        <v>433</v>
      </c>
      <c r="B20" s="7">
        <v>713929.71</v>
      </c>
      <c r="C20" s="7">
        <v>6494051.2599999998</v>
      </c>
      <c r="D20" s="26">
        <v>2</v>
      </c>
      <c r="E20" s="26">
        <v>2.2000000000000002</v>
      </c>
      <c r="F20" s="152" t="s">
        <v>200</v>
      </c>
      <c r="G20" s="4" t="s">
        <v>204</v>
      </c>
      <c r="H20" s="4">
        <v>11.32</v>
      </c>
      <c r="I20" s="4">
        <v>11.6</v>
      </c>
      <c r="J20" s="32">
        <v>3.93</v>
      </c>
      <c r="K20" s="32">
        <v>2.82</v>
      </c>
      <c r="L20" s="32">
        <v>12.86</v>
      </c>
      <c r="M20" s="32">
        <v>4.18</v>
      </c>
      <c r="N20" s="26">
        <v>5.1999999999999998E-2</v>
      </c>
      <c r="O20" s="32">
        <v>1.98</v>
      </c>
      <c r="P20" s="32">
        <v>0.13</v>
      </c>
      <c r="Q20" s="32">
        <v>51.48</v>
      </c>
      <c r="R20" s="32">
        <v>0.47699999999999998</v>
      </c>
      <c r="S20" s="26">
        <v>100.8</v>
      </c>
      <c r="T20" s="32" t="s">
        <v>516</v>
      </c>
      <c r="U20" s="7" t="s">
        <v>517</v>
      </c>
      <c r="V20" s="7">
        <v>615</v>
      </c>
      <c r="W20" s="26">
        <v>2</v>
      </c>
      <c r="X20" s="7" t="s">
        <v>518</v>
      </c>
      <c r="Y20" s="26">
        <v>83.4</v>
      </c>
      <c r="Z20" s="26">
        <v>9</v>
      </c>
      <c r="AA20" s="7">
        <v>60</v>
      </c>
      <c r="AB20" s="26">
        <v>3.3</v>
      </c>
      <c r="AC20" s="7">
        <v>20</v>
      </c>
      <c r="AD20" s="26">
        <v>3.4</v>
      </c>
      <c r="AE20" s="26">
        <v>1.8</v>
      </c>
      <c r="AF20" s="32">
        <v>1</v>
      </c>
      <c r="AG20" s="7">
        <v>16</v>
      </c>
      <c r="AH20" s="26">
        <v>4.2</v>
      </c>
      <c r="AI20" s="7" t="s">
        <v>519</v>
      </c>
      <c r="AJ20" s="26">
        <v>5.5</v>
      </c>
      <c r="AK20" s="32">
        <v>0.7</v>
      </c>
      <c r="AL20" s="26" t="s">
        <v>520</v>
      </c>
      <c r="AM20" s="26">
        <v>42.3</v>
      </c>
      <c r="AN20" s="7">
        <v>0.28000000000000003</v>
      </c>
      <c r="AO20" s="32" t="s">
        <v>521</v>
      </c>
      <c r="AP20" s="7">
        <v>9</v>
      </c>
      <c r="AQ20" s="26">
        <v>32.299999999999997</v>
      </c>
      <c r="AR20" s="7">
        <v>30</v>
      </c>
      <c r="AS20" s="7">
        <v>18</v>
      </c>
      <c r="AT20" s="32">
        <v>9.36</v>
      </c>
      <c r="AU20" s="7">
        <v>107</v>
      </c>
      <c r="AV20" s="26" t="s">
        <v>516</v>
      </c>
      <c r="AW20" s="7">
        <v>8</v>
      </c>
      <c r="AX20" s="26">
        <v>5.8</v>
      </c>
      <c r="AY20" s="7">
        <v>1</v>
      </c>
      <c r="AZ20" s="7">
        <v>236</v>
      </c>
      <c r="BA20" s="26">
        <v>0.9</v>
      </c>
      <c r="BB20" s="26">
        <v>0.6</v>
      </c>
      <c r="BC20" s="26">
        <v>18.3</v>
      </c>
      <c r="BD20" s="26">
        <v>0.6</v>
      </c>
      <c r="BE20" s="32">
        <v>0.27</v>
      </c>
      <c r="BF20" s="26">
        <v>3.4</v>
      </c>
      <c r="BG20" s="7">
        <v>61</v>
      </c>
      <c r="BH20" s="7">
        <v>1</v>
      </c>
      <c r="BI20" s="7">
        <v>16</v>
      </c>
      <c r="BJ20" s="26">
        <v>1.7</v>
      </c>
      <c r="BK20" s="4">
        <v>50</v>
      </c>
      <c r="BL20" s="4">
        <v>193</v>
      </c>
    </row>
    <row r="21" spans="1:64">
      <c r="A21" s="4" t="s">
        <v>434</v>
      </c>
      <c r="B21" s="7">
        <v>713929.71</v>
      </c>
      <c r="C21" s="7">
        <v>6494051.2599999998</v>
      </c>
      <c r="D21" s="26">
        <v>3</v>
      </c>
      <c r="E21" s="26">
        <v>3.3</v>
      </c>
      <c r="F21" s="152" t="s">
        <v>203</v>
      </c>
      <c r="G21" s="4" t="s">
        <v>204</v>
      </c>
      <c r="H21" s="4">
        <v>12.02</v>
      </c>
      <c r="I21" s="4">
        <v>9.1300000000000008</v>
      </c>
      <c r="J21" s="32">
        <v>4.4400000000000004</v>
      </c>
      <c r="K21" s="32">
        <v>2.89</v>
      </c>
      <c r="L21" s="32">
        <v>11.1</v>
      </c>
      <c r="M21" s="32">
        <v>3.6</v>
      </c>
      <c r="N21" s="26">
        <v>5.3999999999999999E-2</v>
      </c>
      <c r="O21" s="32">
        <v>2.1</v>
      </c>
      <c r="P21" s="32">
        <v>0.14000000000000001</v>
      </c>
      <c r="Q21" s="32">
        <v>54.52</v>
      </c>
      <c r="R21" s="32">
        <v>0.48199999999999998</v>
      </c>
      <c r="S21" s="26">
        <v>100.5</v>
      </c>
      <c r="T21" s="32" t="s">
        <v>516</v>
      </c>
      <c r="U21" s="7" t="s">
        <v>517</v>
      </c>
      <c r="V21" s="7">
        <v>636</v>
      </c>
      <c r="W21" s="26">
        <v>2</v>
      </c>
      <c r="X21" s="7" t="s">
        <v>518</v>
      </c>
      <c r="Y21" s="26">
        <v>92.1</v>
      </c>
      <c r="Z21" s="26">
        <v>10</v>
      </c>
      <c r="AA21" s="7">
        <v>70</v>
      </c>
      <c r="AB21" s="26">
        <v>3.9</v>
      </c>
      <c r="AC21" s="7">
        <v>20</v>
      </c>
      <c r="AD21" s="26">
        <v>3.8</v>
      </c>
      <c r="AE21" s="26">
        <v>2</v>
      </c>
      <c r="AF21" s="32">
        <v>1.08</v>
      </c>
      <c r="AG21" s="7">
        <v>18</v>
      </c>
      <c r="AH21" s="26">
        <v>4.7</v>
      </c>
      <c r="AI21" s="7">
        <v>1</v>
      </c>
      <c r="AJ21" s="26">
        <v>4.5</v>
      </c>
      <c r="AK21" s="32">
        <v>0.7</v>
      </c>
      <c r="AL21" s="26" t="s">
        <v>520</v>
      </c>
      <c r="AM21" s="26">
        <v>47.8</v>
      </c>
      <c r="AN21" s="7">
        <v>0.3</v>
      </c>
      <c r="AO21" s="32" t="s">
        <v>521</v>
      </c>
      <c r="AP21" s="7">
        <v>11</v>
      </c>
      <c r="AQ21" s="26">
        <v>37.299999999999997</v>
      </c>
      <c r="AR21" s="7">
        <v>40</v>
      </c>
      <c r="AS21" s="7">
        <v>21</v>
      </c>
      <c r="AT21" s="32">
        <v>10.4</v>
      </c>
      <c r="AU21" s="7">
        <v>125</v>
      </c>
      <c r="AV21" s="26" t="s">
        <v>516</v>
      </c>
      <c r="AW21" s="7">
        <v>9</v>
      </c>
      <c r="AX21" s="26">
        <v>6.5</v>
      </c>
      <c r="AY21" s="7">
        <v>2</v>
      </c>
      <c r="AZ21" s="7">
        <v>236</v>
      </c>
      <c r="BA21" s="26">
        <v>0.9</v>
      </c>
      <c r="BB21" s="26">
        <v>0.7</v>
      </c>
      <c r="BC21" s="26">
        <v>20.8</v>
      </c>
      <c r="BD21" s="26">
        <v>0.7</v>
      </c>
      <c r="BE21" s="32">
        <v>0.27</v>
      </c>
      <c r="BF21" s="26">
        <v>3.9</v>
      </c>
      <c r="BG21" s="7">
        <v>63</v>
      </c>
      <c r="BH21" s="7" t="s">
        <v>519</v>
      </c>
      <c r="BI21" s="7">
        <v>17</v>
      </c>
      <c r="BJ21" s="26">
        <v>2</v>
      </c>
      <c r="BK21" s="4">
        <v>60</v>
      </c>
      <c r="BL21" s="4">
        <v>170</v>
      </c>
    </row>
    <row r="22" spans="1:64">
      <c r="A22" s="4" t="s">
        <v>435</v>
      </c>
      <c r="B22" s="7">
        <v>713929.71</v>
      </c>
      <c r="C22" s="7">
        <v>6494051.2599999998</v>
      </c>
      <c r="D22" s="26">
        <v>5.3</v>
      </c>
      <c r="E22" s="26">
        <v>5.5</v>
      </c>
      <c r="F22" s="152" t="s">
        <v>201</v>
      </c>
      <c r="G22" s="4" t="s">
        <v>204</v>
      </c>
      <c r="H22" s="4">
        <v>10.23</v>
      </c>
      <c r="I22" s="4">
        <v>14.52</v>
      </c>
      <c r="J22" s="32">
        <v>3.93</v>
      </c>
      <c r="K22" s="32">
        <v>2.5299999999999998</v>
      </c>
      <c r="L22" s="32">
        <v>17.47</v>
      </c>
      <c r="M22" s="32">
        <v>4.7300000000000004</v>
      </c>
      <c r="N22" s="26">
        <v>5.5E-2</v>
      </c>
      <c r="O22" s="32">
        <v>1.34</v>
      </c>
      <c r="P22" s="32">
        <v>0.12</v>
      </c>
      <c r="Q22" s="32">
        <v>44.52</v>
      </c>
      <c r="R22" s="32">
        <v>0.43099999999999999</v>
      </c>
      <c r="S22" s="26">
        <v>99.88</v>
      </c>
      <c r="T22" s="32" t="s">
        <v>516</v>
      </c>
      <c r="U22" s="7" t="s">
        <v>517</v>
      </c>
      <c r="V22" s="7">
        <v>482</v>
      </c>
      <c r="W22" s="26">
        <v>2</v>
      </c>
      <c r="X22" s="7" t="s">
        <v>518</v>
      </c>
      <c r="Y22" s="26">
        <v>80.900000000000006</v>
      </c>
      <c r="Z22" s="26">
        <v>8</v>
      </c>
      <c r="AA22" s="7">
        <v>50</v>
      </c>
      <c r="AB22" s="26">
        <v>3.4</v>
      </c>
      <c r="AC22" s="7">
        <v>20</v>
      </c>
      <c r="AD22" s="26">
        <v>3.4</v>
      </c>
      <c r="AE22" s="26">
        <v>1.7</v>
      </c>
      <c r="AF22" s="32">
        <v>1.01</v>
      </c>
      <c r="AG22" s="7">
        <v>15</v>
      </c>
      <c r="AH22" s="26">
        <v>3.9</v>
      </c>
      <c r="AI22" s="7" t="s">
        <v>519</v>
      </c>
      <c r="AJ22" s="26">
        <v>4.5999999999999996</v>
      </c>
      <c r="AK22" s="32">
        <v>0.6</v>
      </c>
      <c r="AL22" s="26" t="s">
        <v>520</v>
      </c>
      <c r="AM22" s="26">
        <v>40.799999999999997</v>
      </c>
      <c r="AN22" s="7">
        <v>0.28000000000000003</v>
      </c>
      <c r="AO22" s="32" t="s">
        <v>521</v>
      </c>
      <c r="AP22" s="7">
        <v>9</v>
      </c>
      <c r="AQ22" s="26">
        <v>33</v>
      </c>
      <c r="AR22" s="7">
        <v>30</v>
      </c>
      <c r="AS22" s="7">
        <v>21</v>
      </c>
      <c r="AT22" s="32">
        <v>9.34</v>
      </c>
      <c r="AU22" s="7">
        <v>103</v>
      </c>
      <c r="AV22" s="26" t="s">
        <v>516</v>
      </c>
      <c r="AW22" s="7">
        <v>8</v>
      </c>
      <c r="AX22" s="26">
        <v>5.8</v>
      </c>
      <c r="AY22" s="7">
        <v>2</v>
      </c>
      <c r="AZ22" s="7">
        <v>196</v>
      </c>
      <c r="BA22" s="26">
        <v>0.7</v>
      </c>
      <c r="BB22" s="26">
        <v>0.6</v>
      </c>
      <c r="BC22" s="26">
        <v>18.5</v>
      </c>
      <c r="BD22" s="26">
        <v>0.6</v>
      </c>
      <c r="BE22" s="32">
        <v>0.25</v>
      </c>
      <c r="BF22" s="26">
        <v>3.1</v>
      </c>
      <c r="BG22" s="7">
        <v>57</v>
      </c>
      <c r="BH22" s="7">
        <v>1</v>
      </c>
      <c r="BI22" s="7">
        <v>16</v>
      </c>
      <c r="BJ22" s="26">
        <v>1.7</v>
      </c>
      <c r="BK22" s="4">
        <v>50</v>
      </c>
      <c r="BL22" s="4">
        <v>181</v>
      </c>
    </row>
    <row r="23" spans="1:64">
      <c r="A23" s="4" t="s">
        <v>436</v>
      </c>
      <c r="B23" s="7">
        <v>713929.71</v>
      </c>
      <c r="C23" s="7">
        <v>6494051.2599999998</v>
      </c>
      <c r="D23" s="26">
        <v>7.2</v>
      </c>
      <c r="E23" s="26">
        <v>7.4</v>
      </c>
      <c r="F23" s="152" t="s">
        <v>202</v>
      </c>
      <c r="G23" s="4" t="s">
        <v>204</v>
      </c>
      <c r="H23" s="4">
        <v>12.13</v>
      </c>
      <c r="I23" s="4">
        <v>12.62</v>
      </c>
      <c r="J23" s="32">
        <v>4.8499999999999996</v>
      </c>
      <c r="K23" s="32">
        <v>2.97</v>
      </c>
      <c r="L23" s="32">
        <v>16.2</v>
      </c>
      <c r="M23" s="32">
        <v>4.16</v>
      </c>
      <c r="N23" s="26">
        <v>6.4000000000000001E-2</v>
      </c>
      <c r="O23" s="32">
        <v>1.28</v>
      </c>
      <c r="P23" s="32">
        <v>0.13</v>
      </c>
      <c r="Q23" s="32">
        <v>45.3</v>
      </c>
      <c r="R23" s="32">
        <v>0.505</v>
      </c>
      <c r="S23" s="26">
        <v>100.2</v>
      </c>
      <c r="T23" s="32" t="s">
        <v>516</v>
      </c>
      <c r="U23" s="7" t="s">
        <v>517</v>
      </c>
      <c r="V23" s="7">
        <v>567</v>
      </c>
      <c r="W23" s="26">
        <v>2</v>
      </c>
      <c r="X23" s="7" t="s">
        <v>518</v>
      </c>
      <c r="Y23" s="26">
        <v>101</v>
      </c>
      <c r="Z23" s="26">
        <v>11</v>
      </c>
      <c r="AA23" s="7">
        <v>70</v>
      </c>
      <c r="AB23" s="26">
        <v>4.5999999999999996</v>
      </c>
      <c r="AC23" s="7">
        <v>30</v>
      </c>
      <c r="AD23" s="26">
        <v>3.9</v>
      </c>
      <c r="AE23" s="26">
        <v>2</v>
      </c>
      <c r="AF23" s="32">
        <v>1.1000000000000001</v>
      </c>
      <c r="AG23" s="7">
        <v>17</v>
      </c>
      <c r="AH23" s="26">
        <v>4.9000000000000004</v>
      </c>
      <c r="AI23" s="7">
        <v>1</v>
      </c>
      <c r="AJ23" s="26">
        <v>4.4000000000000004</v>
      </c>
      <c r="AK23" s="32">
        <v>0.8</v>
      </c>
      <c r="AL23" s="26" t="s">
        <v>520</v>
      </c>
      <c r="AM23" s="26">
        <v>51</v>
      </c>
      <c r="AN23" s="7">
        <v>0.3</v>
      </c>
      <c r="AO23" s="32" t="s">
        <v>521</v>
      </c>
      <c r="AP23" s="7">
        <v>11</v>
      </c>
      <c r="AQ23" s="26">
        <v>38</v>
      </c>
      <c r="AR23" s="7">
        <v>40</v>
      </c>
      <c r="AS23" s="7">
        <v>22</v>
      </c>
      <c r="AT23" s="32">
        <v>10.7</v>
      </c>
      <c r="AU23" s="7">
        <v>128</v>
      </c>
      <c r="AV23" s="26" t="s">
        <v>516</v>
      </c>
      <c r="AW23" s="7">
        <v>10</v>
      </c>
      <c r="AX23" s="26">
        <v>6.9</v>
      </c>
      <c r="AY23" s="7">
        <v>2</v>
      </c>
      <c r="AZ23" s="7">
        <v>192</v>
      </c>
      <c r="BA23" s="26">
        <v>0.9</v>
      </c>
      <c r="BB23" s="26">
        <v>0.7</v>
      </c>
      <c r="BC23" s="26">
        <v>23.1</v>
      </c>
      <c r="BD23" s="26">
        <v>0.7</v>
      </c>
      <c r="BE23" s="32">
        <v>0.28999999999999998</v>
      </c>
      <c r="BF23" s="26">
        <v>3.8</v>
      </c>
      <c r="BG23" s="7">
        <v>70</v>
      </c>
      <c r="BH23" s="7">
        <v>2</v>
      </c>
      <c r="BI23" s="7">
        <v>18</v>
      </c>
      <c r="BJ23" s="26">
        <v>1.8</v>
      </c>
      <c r="BK23" s="4">
        <v>60</v>
      </c>
      <c r="BL23" s="4">
        <v>167</v>
      </c>
    </row>
    <row r="24" spans="1:64">
      <c r="A24" s="4" t="s">
        <v>438</v>
      </c>
      <c r="B24" s="7">
        <v>726852</v>
      </c>
      <c r="C24" s="7">
        <v>6524167</v>
      </c>
      <c r="D24" s="26">
        <v>0.6</v>
      </c>
      <c r="E24" s="26">
        <v>1</v>
      </c>
      <c r="F24" s="152" t="s">
        <v>106</v>
      </c>
      <c r="G24" s="4" t="s">
        <v>204</v>
      </c>
      <c r="H24" s="4">
        <v>12.98</v>
      </c>
      <c r="I24" s="4">
        <v>6.3</v>
      </c>
      <c r="J24" s="32">
        <v>4.4800000000000004</v>
      </c>
      <c r="K24" s="32">
        <v>3.27</v>
      </c>
      <c r="L24" s="32">
        <v>7.16</v>
      </c>
      <c r="M24" s="32">
        <v>2.94</v>
      </c>
      <c r="N24" s="26">
        <v>5.8000000000000003E-2</v>
      </c>
      <c r="O24" s="32">
        <v>2.5099999999999998</v>
      </c>
      <c r="P24" s="32">
        <v>0.15</v>
      </c>
      <c r="Q24" s="32">
        <v>60.26</v>
      </c>
      <c r="R24" s="32">
        <v>0.53400000000000003</v>
      </c>
      <c r="S24" s="26">
        <v>100.7</v>
      </c>
      <c r="T24" s="32" t="s">
        <v>516</v>
      </c>
      <c r="U24" s="7" t="s">
        <v>517</v>
      </c>
      <c r="V24" s="7">
        <v>729</v>
      </c>
      <c r="W24" s="26">
        <v>2</v>
      </c>
      <c r="X24" s="7" t="s">
        <v>518</v>
      </c>
      <c r="Y24" s="26">
        <v>93.9</v>
      </c>
      <c r="Z24" s="26">
        <v>12</v>
      </c>
      <c r="AA24" s="7">
        <v>70</v>
      </c>
      <c r="AB24" s="26">
        <v>3.6</v>
      </c>
      <c r="AC24" s="7">
        <v>20</v>
      </c>
      <c r="AD24" s="26">
        <v>3.7</v>
      </c>
      <c r="AE24" s="26">
        <v>2</v>
      </c>
      <c r="AF24" s="32">
        <v>1.0900000000000001</v>
      </c>
      <c r="AG24" s="7">
        <v>18</v>
      </c>
      <c r="AH24" s="26">
        <v>4.5999999999999996</v>
      </c>
      <c r="AI24" s="7" t="s">
        <v>519</v>
      </c>
      <c r="AJ24" s="26">
        <v>4.9000000000000004</v>
      </c>
      <c r="AK24" s="32">
        <v>0.7</v>
      </c>
      <c r="AL24" s="26" t="s">
        <v>520</v>
      </c>
      <c r="AM24" s="26">
        <v>47.7</v>
      </c>
      <c r="AN24" s="7">
        <v>0.31</v>
      </c>
      <c r="AO24" s="32" t="s">
        <v>521</v>
      </c>
      <c r="AP24" s="7">
        <v>12</v>
      </c>
      <c r="AQ24" s="26">
        <v>35.5</v>
      </c>
      <c r="AR24" s="7">
        <v>40</v>
      </c>
      <c r="AS24" s="7">
        <v>22</v>
      </c>
      <c r="AT24" s="32">
        <v>9.61</v>
      </c>
      <c r="AU24" s="7">
        <v>129</v>
      </c>
      <c r="AV24" s="26" t="s">
        <v>516</v>
      </c>
      <c r="AW24" s="7">
        <v>9</v>
      </c>
      <c r="AX24" s="26">
        <v>6.3</v>
      </c>
      <c r="AY24" s="7">
        <v>3</v>
      </c>
      <c r="AZ24" s="7">
        <v>248</v>
      </c>
      <c r="BA24" s="26">
        <v>0.9</v>
      </c>
      <c r="BB24" s="26">
        <v>0.7</v>
      </c>
      <c r="BC24" s="26">
        <v>20.6</v>
      </c>
      <c r="BD24" s="26">
        <v>0.7</v>
      </c>
      <c r="BE24" s="32">
        <v>0.28999999999999998</v>
      </c>
      <c r="BF24" s="26">
        <v>2.5</v>
      </c>
      <c r="BG24" s="7">
        <v>65</v>
      </c>
      <c r="BH24" s="7">
        <v>1</v>
      </c>
      <c r="BI24" s="7">
        <v>18</v>
      </c>
      <c r="BJ24" s="26">
        <v>1.9</v>
      </c>
      <c r="BK24" s="4">
        <v>60</v>
      </c>
      <c r="BL24" s="4">
        <v>192</v>
      </c>
    </row>
    <row r="25" spans="1:64">
      <c r="A25" s="4" t="s">
        <v>440</v>
      </c>
      <c r="B25" s="7">
        <v>714679</v>
      </c>
      <c r="C25" s="7">
        <v>6522338</v>
      </c>
      <c r="D25" s="26">
        <v>0.5</v>
      </c>
      <c r="E25" s="26">
        <v>0.7</v>
      </c>
      <c r="F25" s="151" t="s">
        <v>907</v>
      </c>
      <c r="G25" s="4" t="s">
        <v>287</v>
      </c>
      <c r="H25" s="4">
        <v>12.22</v>
      </c>
      <c r="I25" s="4">
        <v>2.46</v>
      </c>
      <c r="J25" s="32">
        <v>2.8</v>
      </c>
      <c r="K25" s="32">
        <v>2.96</v>
      </c>
      <c r="L25" s="32">
        <v>3.74</v>
      </c>
      <c r="M25" s="32">
        <v>1.42</v>
      </c>
      <c r="N25" s="26">
        <v>3.7999999999999999E-2</v>
      </c>
      <c r="O25" s="32">
        <v>2.8</v>
      </c>
      <c r="P25" s="32">
        <v>0.12</v>
      </c>
      <c r="Q25" s="32">
        <v>70.61</v>
      </c>
      <c r="R25" s="32">
        <v>0.39500000000000002</v>
      </c>
      <c r="S25" s="26">
        <v>99.56</v>
      </c>
      <c r="T25" s="32" t="s">
        <v>516</v>
      </c>
      <c r="U25" s="7" t="s">
        <v>517</v>
      </c>
      <c r="V25" s="7">
        <v>701</v>
      </c>
      <c r="W25" s="26">
        <v>2</v>
      </c>
      <c r="X25" s="7" t="s">
        <v>518</v>
      </c>
      <c r="Y25" s="26">
        <v>92.7</v>
      </c>
      <c r="Z25" s="26">
        <v>6</v>
      </c>
      <c r="AA25" s="7">
        <v>40</v>
      </c>
      <c r="AB25" s="26">
        <v>2.2999999999999998</v>
      </c>
      <c r="AC25" s="7">
        <v>10</v>
      </c>
      <c r="AD25" s="26">
        <v>3.8</v>
      </c>
      <c r="AE25" s="26">
        <v>2</v>
      </c>
      <c r="AF25" s="32">
        <v>0.94</v>
      </c>
      <c r="AG25" s="7">
        <v>16</v>
      </c>
      <c r="AH25" s="26">
        <v>4.8</v>
      </c>
      <c r="AI25" s="7">
        <v>1</v>
      </c>
      <c r="AJ25" s="26">
        <v>5.3</v>
      </c>
      <c r="AK25" s="32">
        <v>0.7</v>
      </c>
      <c r="AL25" s="26" t="s">
        <v>520</v>
      </c>
      <c r="AM25" s="26">
        <v>45.6</v>
      </c>
      <c r="AN25" s="7">
        <v>0.28999999999999998</v>
      </c>
      <c r="AO25" s="32" t="s">
        <v>521</v>
      </c>
      <c r="AP25" s="7">
        <v>8</v>
      </c>
      <c r="AQ25" s="26">
        <v>35.9</v>
      </c>
      <c r="AR25" s="7">
        <v>20</v>
      </c>
      <c r="AS25" s="7">
        <v>25</v>
      </c>
      <c r="AT25" s="32">
        <v>9.91</v>
      </c>
      <c r="AU25" s="7">
        <v>116</v>
      </c>
      <c r="AV25" s="26" t="s">
        <v>516</v>
      </c>
      <c r="AW25" s="7">
        <v>7</v>
      </c>
      <c r="AX25" s="26">
        <v>6.5</v>
      </c>
      <c r="AY25" s="7">
        <v>3</v>
      </c>
      <c r="AZ25" s="7">
        <v>238</v>
      </c>
      <c r="BA25" s="26">
        <v>0.7</v>
      </c>
      <c r="BB25" s="26">
        <v>0.7</v>
      </c>
      <c r="BC25" s="26">
        <v>23.3</v>
      </c>
      <c r="BD25" s="26">
        <v>0.7</v>
      </c>
      <c r="BE25" s="32">
        <v>0.28000000000000003</v>
      </c>
      <c r="BF25" s="26">
        <v>2.7</v>
      </c>
      <c r="BG25" s="7">
        <v>46</v>
      </c>
      <c r="BH25" s="7" t="s">
        <v>519</v>
      </c>
      <c r="BI25" s="7">
        <v>19</v>
      </c>
      <c r="BJ25" s="26">
        <v>1.9</v>
      </c>
      <c r="BK25" s="4">
        <v>40</v>
      </c>
      <c r="BL25" s="4">
        <v>215</v>
      </c>
    </row>
    <row r="26" spans="1:64">
      <c r="A26" s="4" t="s">
        <v>442</v>
      </c>
      <c r="B26" s="7">
        <v>708763</v>
      </c>
      <c r="C26" s="7">
        <v>6521808</v>
      </c>
      <c r="D26" s="26">
        <v>0.5</v>
      </c>
      <c r="E26" s="26">
        <v>0.7</v>
      </c>
      <c r="F26" s="152" t="s">
        <v>319</v>
      </c>
      <c r="G26" s="4" t="s">
        <v>204</v>
      </c>
      <c r="H26" s="4">
        <v>12.76</v>
      </c>
      <c r="I26" s="4">
        <v>2.0099999999999998</v>
      </c>
      <c r="J26" s="32">
        <v>3.1</v>
      </c>
      <c r="K26" s="32">
        <v>2.99</v>
      </c>
      <c r="L26" s="32">
        <v>2.29</v>
      </c>
      <c r="M26" s="32">
        <v>1</v>
      </c>
      <c r="N26" s="26">
        <v>4.3999999999999997E-2</v>
      </c>
      <c r="O26" s="32">
        <v>2.85</v>
      </c>
      <c r="P26" s="32">
        <v>0.14000000000000001</v>
      </c>
      <c r="Q26" s="32">
        <v>70.97</v>
      </c>
      <c r="R26" s="32">
        <v>0.44400000000000001</v>
      </c>
      <c r="S26" s="26">
        <v>98.6</v>
      </c>
      <c r="T26" s="32" t="s">
        <v>516</v>
      </c>
      <c r="U26" s="7" t="s">
        <v>517</v>
      </c>
      <c r="V26" s="7">
        <v>681</v>
      </c>
      <c r="W26" s="26">
        <v>2</v>
      </c>
      <c r="X26" s="7" t="s">
        <v>518</v>
      </c>
      <c r="Y26" s="26">
        <v>118</v>
      </c>
      <c r="Z26" s="26">
        <v>7</v>
      </c>
      <c r="AA26" s="7">
        <v>50</v>
      </c>
      <c r="AB26" s="26">
        <v>2.2000000000000002</v>
      </c>
      <c r="AC26" s="7">
        <v>20</v>
      </c>
      <c r="AD26" s="26">
        <v>4</v>
      </c>
      <c r="AE26" s="26">
        <v>2.2000000000000002</v>
      </c>
      <c r="AF26" s="32">
        <v>1.04</v>
      </c>
      <c r="AG26" s="7">
        <v>16</v>
      </c>
      <c r="AH26" s="26">
        <v>5.4</v>
      </c>
      <c r="AI26" s="7">
        <v>1</v>
      </c>
      <c r="AJ26" s="26">
        <v>7.8</v>
      </c>
      <c r="AK26" s="32">
        <v>0.8</v>
      </c>
      <c r="AL26" s="26" t="s">
        <v>520</v>
      </c>
      <c r="AM26" s="26">
        <v>58</v>
      </c>
      <c r="AN26" s="7">
        <v>0.31</v>
      </c>
      <c r="AO26" s="32" t="s">
        <v>521</v>
      </c>
      <c r="AP26" s="7">
        <v>8</v>
      </c>
      <c r="AQ26" s="26">
        <v>40.9</v>
      </c>
      <c r="AR26" s="7" t="s">
        <v>522</v>
      </c>
      <c r="AS26" s="7">
        <v>28</v>
      </c>
      <c r="AT26" s="32">
        <v>11.5</v>
      </c>
      <c r="AU26" s="7">
        <v>100</v>
      </c>
      <c r="AV26" s="26" t="s">
        <v>516</v>
      </c>
      <c r="AW26" s="7">
        <v>7</v>
      </c>
      <c r="AX26" s="26">
        <v>7.1</v>
      </c>
      <c r="AY26" s="7">
        <v>5</v>
      </c>
      <c r="AZ26" s="7">
        <v>239</v>
      </c>
      <c r="BA26" s="26">
        <v>0.8</v>
      </c>
      <c r="BB26" s="26">
        <v>0.8</v>
      </c>
      <c r="BC26" s="26">
        <v>30.3</v>
      </c>
      <c r="BD26" s="26">
        <v>0.7</v>
      </c>
      <c r="BE26" s="32">
        <v>0.31</v>
      </c>
      <c r="BF26" s="26">
        <v>3.3</v>
      </c>
      <c r="BG26" s="7">
        <v>42</v>
      </c>
      <c r="BH26" s="7" t="s">
        <v>519</v>
      </c>
      <c r="BI26" s="7">
        <v>20</v>
      </c>
      <c r="BJ26" s="26">
        <v>1.9</v>
      </c>
      <c r="BK26" s="4">
        <v>30</v>
      </c>
      <c r="BL26" s="4">
        <v>313</v>
      </c>
    </row>
    <row r="27" spans="1:64">
      <c r="A27" s="4" t="s">
        <v>444</v>
      </c>
      <c r="B27" s="7">
        <v>742342</v>
      </c>
      <c r="C27" s="7">
        <v>6494925</v>
      </c>
      <c r="D27" s="26">
        <v>1.3</v>
      </c>
      <c r="E27" s="26">
        <v>1.5</v>
      </c>
      <c r="F27" s="152" t="s">
        <v>200</v>
      </c>
      <c r="G27" s="4" t="s">
        <v>204</v>
      </c>
      <c r="H27" s="4">
        <v>12.77</v>
      </c>
      <c r="I27" s="4">
        <v>10.02</v>
      </c>
      <c r="J27" s="32">
        <v>5.0599999999999996</v>
      </c>
      <c r="K27" s="32">
        <v>3.16</v>
      </c>
      <c r="L27" s="32">
        <v>12.1</v>
      </c>
      <c r="M27" s="32">
        <v>4.01</v>
      </c>
      <c r="N27" s="26">
        <v>6.7000000000000004E-2</v>
      </c>
      <c r="O27" s="32">
        <v>1.97</v>
      </c>
      <c r="P27" s="32">
        <v>0.15</v>
      </c>
      <c r="Q27" s="32">
        <v>50.04</v>
      </c>
      <c r="R27" s="32">
        <v>0.55100000000000005</v>
      </c>
      <c r="S27" s="26">
        <v>99.88</v>
      </c>
      <c r="T27" s="32" t="s">
        <v>516</v>
      </c>
      <c r="U27" s="7" t="s">
        <v>517</v>
      </c>
      <c r="V27" s="7">
        <v>677</v>
      </c>
      <c r="W27" s="26">
        <v>2</v>
      </c>
      <c r="X27" s="7" t="s">
        <v>518</v>
      </c>
      <c r="Y27" s="26">
        <v>103</v>
      </c>
      <c r="Z27" s="26">
        <v>13</v>
      </c>
      <c r="AA27" s="7">
        <v>70</v>
      </c>
      <c r="AB27" s="26">
        <v>4.8</v>
      </c>
      <c r="AC27" s="7">
        <v>30</v>
      </c>
      <c r="AD27" s="26">
        <v>3.3</v>
      </c>
      <c r="AE27" s="26">
        <v>1.9</v>
      </c>
      <c r="AF27" s="32">
        <v>1.1299999999999999</v>
      </c>
      <c r="AG27" s="7">
        <v>19</v>
      </c>
      <c r="AH27" s="26">
        <v>4.4000000000000004</v>
      </c>
      <c r="AI27" s="7" t="s">
        <v>519</v>
      </c>
      <c r="AJ27" s="26">
        <v>4.4000000000000004</v>
      </c>
      <c r="AK27" s="32">
        <v>0.7</v>
      </c>
      <c r="AL27" s="26" t="s">
        <v>520</v>
      </c>
      <c r="AM27" s="26">
        <v>51.9</v>
      </c>
      <c r="AN27" s="7">
        <v>0.28000000000000003</v>
      </c>
      <c r="AO27" s="32" t="s">
        <v>521</v>
      </c>
      <c r="AP27" s="7">
        <v>11</v>
      </c>
      <c r="AQ27" s="26">
        <v>36.799999999999997</v>
      </c>
      <c r="AR27" s="7">
        <v>40</v>
      </c>
      <c r="AS27" s="7">
        <v>22</v>
      </c>
      <c r="AT27" s="32">
        <v>10.199999999999999</v>
      </c>
      <c r="AU27" s="7">
        <v>134</v>
      </c>
      <c r="AV27" s="26" t="s">
        <v>516</v>
      </c>
      <c r="AW27" s="7">
        <v>10</v>
      </c>
      <c r="AX27" s="26">
        <v>6.5</v>
      </c>
      <c r="AY27" s="7">
        <v>3</v>
      </c>
      <c r="AZ27" s="7">
        <v>229</v>
      </c>
      <c r="BA27" s="26">
        <v>1</v>
      </c>
      <c r="BB27" s="26">
        <v>0.6</v>
      </c>
      <c r="BC27" s="26">
        <v>22.6</v>
      </c>
      <c r="BD27" s="26">
        <v>0.7</v>
      </c>
      <c r="BE27" s="32">
        <v>0.27</v>
      </c>
      <c r="BF27" s="26">
        <v>3.2</v>
      </c>
      <c r="BG27" s="7">
        <v>80</v>
      </c>
      <c r="BH27" s="7">
        <v>2</v>
      </c>
      <c r="BI27" s="7">
        <v>17</v>
      </c>
      <c r="BJ27" s="26">
        <v>1.8</v>
      </c>
      <c r="BK27" s="4">
        <v>80</v>
      </c>
      <c r="BL27" s="4">
        <v>166</v>
      </c>
    </row>
    <row r="28" spans="1:64">
      <c r="A28" s="4" t="s">
        <v>445</v>
      </c>
      <c r="B28" s="7">
        <v>742342</v>
      </c>
      <c r="C28" s="7">
        <v>6494925</v>
      </c>
      <c r="D28" s="26">
        <v>3.3</v>
      </c>
      <c r="E28" s="26">
        <v>3.5</v>
      </c>
      <c r="F28" s="152" t="s">
        <v>201</v>
      </c>
      <c r="G28" s="4" t="s">
        <v>204</v>
      </c>
      <c r="H28" s="4">
        <v>12.12</v>
      </c>
      <c r="I28" s="4">
        <v>11.97</v>
      </c>
      <c r="J28" s="32">
        <v>4.71</v>
      </c>
      <c r="K28" s="32">
        <v>2.93</v>
      </c>
      <c r="L28" s="32">
        <v>14.41</v>
      </c>
      <c r="M28" s="32">
        <v>4.43</v>
      </c>
      <c r="N28" s="26">
        <v>6.0999999999999999E-2</v>
      </c>
      <c r="O28" s="32">
        <v>1.73</v>
      </c>
      <c r="P28" s="32">
        <v>0.13</v>
      </c>
      <c r="Q28" s="32">
        <v>47.76</v>
      </c>
      <c r="R28" s="32">
        <v>0.51800000000000002</v>
      </c>
      <c r="S28" s="26">
        <v>100.8</v>
      </c>
      <c r="T28" s="32" t="s">
        <v>516</v>
      </c>
      <c r="U28" s="7" t="s">
        <v>517</v>
      </c>
      <c r="V28" s="7">
        <v>610</v>
      </c>
      <c r="W28" s="26">
        <v>2</v>
      </c>
      <c r="X28" s="7" t="s">
        <v>518</v>
      </c>
      <c r="Y28" s="26">
        <v>87.4</v>
      </c>
      <c r="Z28" s="26">
        <v>10</v>
      </c>
      <c r="AA28" s="7">
        <v>70</v>
      </c>
      <c r="AB28" s="26">
        <v>4.0999999999999996</v>
      </c>
      <c r="AC28" s="7">
        <v>20</v>
      </c>
      <c r="AD28" s="26">
        <v>3.5</v>
      </c>
      <c r="AE28" s="26">
        <v>2</v>
      </c>
      <c r="AF28" s="32">
        <v>1.05</v>
      </c>
      <c r="AG28" s="7">
        <v>16</v>
      </c>
      <c r="AH28" s="26">
        <v>4.4000000000000004</v>
      </c>
      <c r="AI28" s="7" t="s">
        <v>519</v>
      </c>
      <c r="AJ28" s="26">
        <v>4.0999999999999996</v>
      </c>
      <c r="AK28" s="32">
        <v>0.7</v>
      </c>
      <c r="AL28" s="26" t="s">
        <v>520</v>
      </c>
      <c r="AM28" s="26">
        <v>44.1</v>
      </c>
      <c r="AN28" s="7">
        <v>0.28000000000000003</v>
      </c>
      <c r="AO28" s="32" t="s">
        <v>521</v>
      </c>
      <c r="AP28" s="7">
        <v>11</v>
      </c>
      <c r="AQ28" s="26">
        <v>32</v>
      </c>
      <c r="AR28" s="7">
        <v>30</v>
      </c>
      <c r="AS28" s="7">
        <v>20</v>
      </c>
      <c r="AT28" s="32">
        <v>9.4700000000000006</v>
      </c>
      <c r="AU28" s="7">
        <v>116</v>
      </c>
      <c r="AV28" s="26" t="s">
        <v>516</v>
      </c>
      <c r="AW28" s="7">
        <v>9</v>
      </c>
      <c r="AX28" s="26">
        <v>6</v>
      </c>
      <c r="AY28" s="7">
        <v>2</v>
      </c>
      <c r="AZ28" s="7">
        <v>216</v>
      </c>
      <c r="BA28" s="26">
        <v>0.9</v>
      </c>
      <c r="BB28" s="26">
        <v>0.6</v>
      </c>
      <c r="BC28" s="26">
        <v>19.600000000000001</v>
      </c>
      <c r="BD28" s="26">
        <v>0.6</v>
      </c>
      <c r="BE28" s="32">
        <v>0.28999999999999998</v>
      </c>
      <c r="BF28" s="26">
        <v>3.5</v>
      </c>
      <c r="BG28" s="7">
        <v>68</v>
      </c>
      <c r="BH28" s="7">
        <v>1</v>
      </c>
      <c r="BI28" s="7">
        <v>18</v>
      </c>
      <c r="BJ28" s="26">
        <v>1.8</v>
      </c>
      <c r="BK28" s="4">
        <v>60</v>
      </c>
      <c r="BL28" s="4">
        <v>158</v>
      </c>
    </row>
    <row r="29" spans="1:64">
      <c r="A29" s="4" t="s">
        <v>447</v>
      </c>
      <c r="B29" s="7">
        <v>736296</v>
      </c>
      <c r="C29" s="7">
        <v>6492558</v>
      </c>
      <c r="D29" s="26">
        <v>7.9</v>
      </c>
      <c r="E29" s="26">
        <v>8.1</v>
      </c>
      <c r="F29" s="152" t="s">
        <v>106</v>
      </c>
      <c r="G29" s="4" t="s">
        <v>204</v>
      </c>
      <c r="H29" s="4">
        <v>11.79</v>
      </c>
      <c r="I29" s="4">
        <v>9.4499999999999993</v>
      </c>
      <c r="J29" s="32">
        <v>4.13</v>
      </c>
      <c r="K29" s="32">
        <v>2.98</v>
      </c>
      <c r="L29" s="32">
        <v>10.57</v>
      </c>
      <c r="M29" s="32">
        <v>3.67</v>
      </c>
      <c r="N29" s="26">
        <v>5.2999999999999999E-2</v>
      </c>
      <c r="O29" s="32">
        <v>2.2999999999999998</v>
      </c>
      <c r="P29" s="32">
        <v>0.13</v>
      </c>
      <c r="Q29" s="32">
        <v>55.05</v>
      </c>
      <c r="R29" s="32">
        <v>0.47599999999999998</v>
      </c>
      <c r="S29" s="26">
        <v>100.6</v>
      </c>
      <c r="T29" s="32" t="s">
        <v>516</v>
      </c>
      <c r="U29" s="7" t="s">
        <v>517</v>
      </c>
      <c r="V29" s="7">
        <v>667</v>
      </c>
      <c r="W29" s="26">
        <v>2</v>
      </c>
      <c r="X29" s="7" t="s">
        <v>518</v>
      </c>
      <c r="Y29" s="26">
        <v>83.3</v>
      </c>
      <c r="Z29" s="26">
        <v>10</v>
      </c>
      <c r="AA29" s="7">
        <v>60</v>
      </c>
      <c r="AB29" s="26">
        <v>3.1</v>
      </c>
      <c r="AC29" s="7">
        <v>20</v>
      </c>
      <c r="AD29" s="26">
        <v>3.2</v>
      </c>
      <c r="AE29" s="26">
        <v>1.9</v>
      </c>
      <c r="AF29" s="32">
        <v>0.94</v>
      </c>
      <c r="AG29" s="7">
        <v>16</v>
      </c>
      <c r="AH29" s="26">
        <v>4.3</v>
      </c>
      <c r="AI29" s="7" t="s">
        <v>519</v>
      </c>
      <c r="AJ29" s="26">
        <v>4.5999999999999996</v>
      </c>
      <c r="AK29" s="32">
        <v>0.6</v>
      </c>
      <c r="AL29" s="26" t="s">
        <v>520</v>
      </c>
      <c r="AM29" s="26">
        <v>40.9</v>
      </c>
      <c r="AN29" s="7">
        <v>0.28999999999999998</v>
      </c>
      <c r="AO29" s="32" t="s">
        <v>521</v>
      </c>
      <c r="AP29" s="7">
        <v>10</v>
      </c>
      <c r="AQ29" s="26">
        <v>30.7</v>
      </c>
      <c r="AR29" s="7">
        <v>30</v>
      </c>
      <c r="AS29" s="7">
        <v>21</v>
      </c>
      <c r="AT29" s="32">
        <v>9.14</v>
      </c>
      <c r="AU29" s="7">
        <v>112</v>
      </c>
      <c r="AV29" s="26" t="s">
        <v>516</v>
      </c>
      <c r="AW29" s="7">
        <v>8</v>
      </c>
      <c r="AX29" s="26">
        <v>5.5</v>
      </c>
      <c r="AY29" s="7">
        <v>2</v>
      </c>
      <c r="AZ29" s="7">
        <v>250</v>
      </c>
      <c r="BA29" s="26">
        <v>1</v>
      </c>
      <c r="BB29" s="26">
        <v>0.6</v>
      </c>
      <c r="BC29" s="26">
        <v>18.899999999999999</v>
      </c>
      <c r="BD29" s="26">
        <v>0.6</v>
      </c>
      <c r="BE29" s="32">
        <v>0.28999999999999998</v>
      </c>
      <c r="BF29" s="26">
        <v>3.9</v>
      </c>
      <c r="BG29" s="7">
        <v>59</v>
      </c>
      <c r="BH29" s="7">
        <v>1</v>
      </c>
      <c r="BI29" s="7">
        <v>17</v>
      </c>
      <c r="BJ29" s="26">
        <v>1.9</v>
      </c>
      <c r="BK29" s="4">
        <v>60</v>
      </c>
      <c r="BL29" s="4">
        <v>180</v>
      </c>
    </row>
    <row r="30" spans="1:64">
      <c r="A30" s="4" t="s">
        <v>449</v>
      </c>
      <c r="B30" s="7">
        <v>716790</v>
      </c>
      <c r="C30" s="7">
        <v>6498713</v>
      </c>
      <c r="D30" s="26">
        <v>0.1</v>
      </c>
      <c r="E30" s="26">
        <v>0.5</v>
      </c>
      <c r="F30" s="152" t="s">
        <v>290</v>
      </c>
      <c r="G30" s="4" t="s">
        <v>291</v>
      </c>
      <c r="H30" s="4">
        <v>11.54</v>
      </c>
      <c r="I30" s="4">
        <v>9.19</v>
      </c>
      <c r="J30" s="32">
        <v>3.63</v>
      </c>
      <c r="K30" s="32">
        <v>3.07</v>
      </c>
      <c r="L30" s="32">
        <v>10.07</v>
      </c>
      <c r="M30" s="32">
        <v>3.29</v>
      </c>
      <c r="N30" s="26">
        <v>0.05</v>
      </c>
      <c r="O30" s="32">
        <v>2.2400000000000002</v>
      </c>
      <c r="P30" s="32">
        <v>0.14000000000000001</v>
      </c>
      <c r="Q30" s="32">
        <v>57.17</v>
      </c>
      <c r="R30" s="32">
        <v>0.48199999999999998</v>
      </c>
      <c r="S30" s="26">
        <v>100.9</v>
      </c>
      <c r="T30" s="32" t="s">
        <v>516</v>
      </c>
      <c r="U30" s="7" t="s">
        <v>517</v>
      </c>
      <c r="V30" s="7">
        <v>671</v>
      </c>
      <c r="W30" s="26">
        <v>2</v>
      </c>
      <c r="X30" s="7" t="s">
        <v>518</v>
      </c>
      <c r="Y30" s="26">
        <v>80.2</v>
      </c>
      <c r="Z30" s="26">
        <v>8</v>
      </c>
      <c r="AA30" s="7">
        <v>50</v>
      </c>
      <c r="AB30" s="26">
        <v>3.1</v>
      </c>
      <c r="AC30" s="7">
        <v>20</v>
      </c>
      <c r="AD30" s="26">
        <v>3.3</v>
      </c>
      <c r="AE30" s="26">
        <v>1.9</v>
      </c>
      <c r="AF30" s="32">
        <v>0.93</v>
      </c>
      <c r="AG30" s="7">
        <v>15</v>
      </c>
      <c r="AH30" s="26">
        <v>3.9</v>
      </c>
      <c r="AI30" s="7" t="s">
        <v>519</v>
      </c>
      <c r="AJ30" s="26">
        <v>4.9000000000000004</v>
      </c>
      <c r="AK30" s="32">
        <v>0.7</v>
      </c>
      <c r="AL30" s="26" t="s">
        <v>520</v>
      </c>
      <c r="AM30" s="26">
        <v>40</v>
      </c>
      <c r="AN30" s="7">
        <v>0.28000000000000003</v>
      </c>
      <c r="AO30" s="32" t="s">
        <v>521</v>
      </c>
      <c r="AP30" s="7">
        <v>10</v>
      </c>
      <c r="AQ30" s="26">
        <v>30.5</v>
      </c>
      <c r="AR30" s="7">
        <v>30</v>
      </c>
      <c r="AS30" s="7">
        <v>17</v>
      </c>
      <c r="AT30" s="32">
        <v>8.9700000000000006</v>
      </c>
      <c r="AU30" s="7">
        <v>108</v>
      </c>
      <c r="AV30" s="26" t="s">
        <v>516</v>
      </c>
      <c r="AW30" s="7">
        <v>8</v>
      </c>
      <c r="AX30" s="26">
        <v>5.4</v>
      </c>
      <c r="AY30" s="7">
        <v>1</v>
      </c>
      <c r="AZ30" s="7">
        <v>228</v>
      </c>
      <c r="BA30" s="26">
        <v>0.8</v>
      </c>
      <c r="BB30" s="26">
        <v>0.6</v>
      </c>
      <c r="BC30" s="26">
        <v>16.399999999999999</v>
      </c>
      <c r="BD30" s="26">
        <v>0.6</v>
      </c>
      <c r="BE30" s="32">
        <v>0.28999999999999998</v>
      </c>
      <c r="BF30" s="26">
        <v>2.5</v>
      </c>
      <c r="BG30" s="7">
        <v>54</v>
      </c>
      <c r="BH30" s="7">
        <v>1</v>
      </c>
      <c r="BI30" s="7">
        <v>18</v>
      </c>
      <c r="BJ30" s="26">
        <v>1.7</v>
      </c>
      <c r="BK30" s="4">
        <v>40</v>
      </c>
      <c r="BL30" s="4">
        <v>197</v>
      </c>
    </row>
    <row r="31" spans="1:64">
      <c r="A31" s="4" t="s">
        <v>315</v>
      </c>
      <c r="B31" s="7">
        <v>734099</v>
      </c>
      <c r="C31" s="7">
        <v>6535372</v>
      </c>
      <c r="D31" s="26">
        <v>9.8000000000000007</v>
      </c>
      <c r="E31" s="26">
        <v>10</v>
      </c>
      <c r="F31" s="152" t="s">
        <v>201</v>
      </c>
      <c r="G31" s="4" t="s">
        <v>204</v>
      </c>
      <c r="H31" s="4">
        <v>13.35</v>
      </c>
      <c r="I31" s="4">
        <v>8.91</v>
      </c>
      <c r="J31" s="32">
        <v>5.26</v>
      </c>
      <c r="K31" s="32">
        <v>3.4</v>
      </c>
      <c r="L31" s="32">
        <v>10.64</v>
      </c>
      <c r="M31" s="32">
        <v>3.75</v>
      </c>
      <c r="N31" s="26">
        <v>6.5000000000000002E-2</v>
      </c>
      <c r="O31" s="32">
        <v>2.21</v>
      </c>
      <c r="P31" s="32">
        <v>0.16</v>
      </c>
      <c r="Q31" s="32">
        <v>52.66</v>
      </c>
      <c r="R31" s="32">
        <v>0.56699999999999995</v>
      </c>
      <c r="S31" s="26">
        <v>101</v>
      </c>
      <c r="T31" s="32" t="s">
        <v>516</v>
      </c>
      <c r="U31" s="7" t="s">
        <v>517</v>
      </c>
      <c r="V31" s="7">
        <v>673</v>
      </c>
      <c r="W31" s="26">
        <v>2</v>
      </c>
      <c r="X31" s="7" t="s">
        <v>518</v>
      </c>
      <c r="Y31" s="26">
        <v>99.9</v>
      </c>
      <c r="Z31" s="26">
        <v>12</v>
      </c>
      <c r="AA31" s="7">
        <v>70</v>
      </c>
      <c r="AB31" s="26">
        <v>4.7</v>
      </c>
      <c r="AC31" s="7">
        <v>30</v>
      </c>
      <c r="AD31" s="26">
        <v>3.4</v>
      </c>
      <c r="AE31" s="26">
        <v>1.8</v>
      </c>
      <c r="AF31" s="32">
        <v>1.17</v>
      </c>
      <c r="AG31" s="7">
        <v>20</v>
      </c>
      <c r="AH31" s="26">
        <v>4.5999999999999996</v>
      </c>
      <c r="AI31" s="7">
        <v>1</v>
      </c>
      <c r="AJ31" s="26">
        <v>4.3</v>
      </c>
      <c r="AK31" s="32">
        <v>0.6</v>
      </c>
      <c r="AL31" s="26" t="s">
        <v>520</v>
      </c>
      <c r="AM31" s="26">
        <v>50.6</v>
      </c>
      <c r="AN31" s="7">
        <v>0.3</v>
      </c>
      <c r="AO31" s="32" t="s">
        <v>521</v>
      </c>
      <c r="AP31" s="7">
        <v>11</v>
      </c>
      <c r="AQ31" s="26">
        <v>38.9</v>
      </c>
      <c r="AR31" s="7">
        <v>40</v>
      </c>
      <c r="AS31" s="7">
        <v>25</v>
      </c>
      <c r="AT31" s="32">
        <v>10.7</v>
      </c>
      <c r="AU31" s="7">
        <v>148</v>
      </c>
      <c r="AV31" s="26" t="s">
        <v>516</v>
      </c>
      <c r="AW31" s="7">
        <v>11</v>
      </c>
      <c r="AX31" s="26">
        <v>6.7</v>
      </c>
      <c r="AY31" s="7">
        <v>3</v>
      </c>
      <c r="AZ31" s="7">
        <v>250</v>
      </c>
      <c r="BA31" s="26">
        <v>1</v>
      </c>
      <c r="BB31" s="26">
        <v>0.6</v>
      </c>
      <c r="BC31" s="26">
        <v>24</v>
      </c>
      <c r="BD31" s="26">
        <v>0.8</v>
      </c>
      <c r="BE31" s="32">
        <v>0.27</v>
      </c>
      <c r="BF31" s="26">
        <v>4.4000000000000004</v>
      </c>
      <c r="BG31" s="7">
        <v>78</v>
      </c>
      <c r="BH31" s="7">
        <v>2</v>
      </c>
      <c r="BI31" s="7">
        <v>18</v>
      </c>
      <c r="BJ31" s="26">
        <v>1.8</v>
      </c>
      <c r="BK31" s="4">
        <v>70</v>
      </c>
      <c r="BL31" s="4">
        <v>173</v>
      </c>
    </row>
    <row r="32" spans="1:64">
      <c r="A32" s="4" t="s">
        <v>313</v>
      </c>
      <c r="B32" s="7">
        <v>734099</v>
      </c>
      <c r="C32" s="7">
        <v>6535372</v>
      </c>
      <c r="D32" s="26">
        <v>8.4</v>
      </c>
      <c r="E32" s="26">
        <v>8.6</v>
      </c>
      <c r="F32" s="152" t="s">
        <v>200</v>
      </c>
      <c r="G32" s="4" t="s">
        <v>204</v>
      </c>
      <c r="H32" s="4">
        <v>12.85</v>
      </c>
      <c r="I32" s="4">
        <v>8.48</v>
      </c>
      <c r="J32" s="32">
        <v>5.05</v>
      </c>
      <c r="K32" s="32">
        <v>3.44</v>
      </c>
      <c r="L32" s="32">
        <v>9.81</v>
      </c>
      <c r="M32" s="32">
        <v>3.53</v>
      </c>
      <c r="N32" s="26">
        <v>6.2E-2</v>
      </c>
      <c r="O32" s="32">
        <v>2.2799999999999998</v>
      </c>
      <c r="P32" s="32">
        <v>0.14000000000000001</v>
      </c>
      <c r="Q32" s="32">
        <v>53.38</v>
      </c>
      <c r="R32" s="32">
        <v>0.54100000000000004</v>
      </c>
      <c r="S32" s="26">
        <v>99.55</v>
      </c>
      <c r="T32" s="32" t="s">
        <v>516</v>
      </c>
      <c r="U32" s="7" t="s">
        <v>517</v>
      </c>
      <c r="V32" s="7">
        <v>697</v>
      </c>
      <c r="W32" s="26">
        <v>2</v>
      </c>
      <c r="X32" s="7" t="s">
        <v>518</v>
      </c>
      <c r="Y32" s="26">
        <v>91.4</v>
      </c>
      <c r="Z32" s="26">
        <v>11</v>
      </c>
      <c r="AA32" s="7">
        <v>70</v>
      </c>
      <c r="AB32" s="26">
        <v>4.5999999999999996</v>
      </c>
      <c r="AC32" s="7">
        <v>30</v>
      </c>
      <c r="AD32" s="26">
        <v>3.6</v>
      </c>
      <c r="AE32" s="26">
        <v>1.9</v>
      </c>
      <c r="AF32" s="32">
        <v>1.0900000000000001</v>
      </c>
      <c r="AG32" s="7">
        <v>18</v>
      </c>
      <c r="AH32" s="26">
        <v>4.5999999999999996</v>
      </c>
      <c r="AI32" s="7">
        <v>1</v>
      </c>
      <c r="AJ32" s="26">
        <v>4.4000000000000004</v>
      </c>
      <c r="AK32" s="32">
        <v>0.7</v>
      </c>
      <c r="AL32" s="26" t="s">
        <v>520</v>
      </c>
      <c r="AM32" s="26">
        <v>47.8</v>
      </c>
      <c r="AN32" s="7">
        <v>0.28999999999999998</v>
      </c>
      <c r="AO32" s="32" t="s">
        <v>521</v>
      </c>
      <c r="AP32" s="7">
        <v>12</v>
      </c>
      <c r="AQ32" s="26">
        <v>37.5</v>
      </c>
      <c r="AR32" s="7">
        <v>40</v>
      </c>
      <c r="AS32" s="7">
        <v>24</v>
      </c>
      <c r="AT32" s="32">
        <v>10.199999999999999</v>
      </c>
      <c r="AU32" s="7">
        <v>149</v>
      </c>
      <c r="AV32" s="26" t="s">
        <v>516</v>
      </c>
      <c r="AW32" s="7">
        <v>10</v>
      </c>
      <c r="AX32" s="26">
        <v>6.7</v>
      </c>
      <c r="AY32" s="7">
        <v>2</v>
      </c>
      <c r="AZ32" s="7">
        <v>246</v>
      </c>
      <c r="BA32" s="26">
        <v>1</v>
      </c>
      <c r="BB32" s="26">
        <v>0.6</v>
      </c>
      <c r="BC32" s="26">
        <v>24</v>
      </c>
      <c r="BD32" s="26">
        <v>0.8</v>
      </c>
      <c r="BE32" s="32">
        <v>0.27</v>
      </c>
      <c r="BF32" s="26">
        <v>4.5</v>
      </c>
      <c r="BG32" s="7">
        <v>76</v>
      </c>
      <c r="BH32" s="7">
        <v>1</v>
      </c>
      <c r="BI32" s="7">
        <v>17</v>
      </c>
      <c r="BJ32" s="26">
        <v>1.7</v>
      </c>
      <c r="BK32" s="4">
        <v>70</v>
      </c>
      <c r="BL32" s="4">
        <v>170</v>
      </c>
    </row>
    <row r="33" spans="1:64">
      <c r="A33" s="4" t="s">
        <v>312</v>
      </c>
      <c r="B33" s="7">
        <v>734099</v>
      </c>
      <c r="C33" s="7">
        <v>6535372</v>
      </c>
      <c r="D33" s="26">
        <v>7.6</v>
      </c>
      <c r="E33" s="26">
        <v>7.7</v>
      </c>
      <c r="F33" s="152" t="s">
        <v>202</v>
      </c>
      <c r="G33" s="4" t="s">
        <v>204</v>
      </c>
      <c r="H33" s="4">
        <v>11.63</v>
      </c>
      <c r="I33" s="4">
        <v>11.16</v>
      </c>
      <c r="J33" s="32">
        <v>4.17</v>
      </c>
      <c r="K33" s="32">
        <v>3.06</v>
      </c>
      <c r="L33" s="32">
        <v>10.97</v>
      </c>
      <c r="M33" s="32">
        <v>3.15</v>
      </c>
      <c r="N33" s="26">
        <v>5.2999999999999999E-2</v>
      </c>
      <c r="O33" s="32">
        <v>2.2999999999999998</v>
      </c>
      <c r="P33" s="32">
        <v>0.13</v>
      </c>
      <c r="Q33" s="32">
        <v>51.58</v>
      </c>
      <c r="R33" s="32">
        <v>0.46100000000000002</v>
      </c>
      <c r="S33" s="26">
        <v>98.66</v>
      </c>
      <c r="T33" s="32" t="s">
        <v>516</v>
      </c>
      <c r="U33" s="7" t="s">
        <v>517</v>
      </c>
      <c r="V33" s="7">
        <v>633</v>
      </c>
      <c r="W33" s="26">
        <v>2</v>
      </c>
      <c r="X33" s="7" t="s">
        <v>518</v>
      </c>
      <c r="Y33" s="26">
        <v>76.900000000000006</v>
      </c>
      <c r="Z33" s="26">
        <v>9</v>
      </c>
      <c r="AA33" s="7">
        <v>60</v>
      </c>
      <c r="AB33" s="26">
        <v>3.3</v>
      </c>
      <c r="AC33" s="7">
        <v>20</v>
      </c>
      <c r="AD33" s="26">
        <v>3.1</v>
      </c>
      <c r="AE33" s="26">
        <v>1.7</v>
      </c>
      <c r="AF33" s="32">
        <v>1.03</v>
      </c>
      <c r="AG33" s="7">
        <v>16</v>
      </c>
      <c r="AH33" s="26">
        <v>3.6</v>
      </c>
      <c r="AI33" s="7" t="s">
        <v>519</v>
      </c>
      <c r="AJ33" s="26">
        <v>3.4</v>
      </c>
      <c r="AK33" s="32">
        <v>0.6</v>
      </c>
      <c r="AL33" s="26" t="s">
        <v>520</v>
      </c>
      <c r="AM33" s="26">
        <v>39.4</v>
      </c>
      <c r="AN33" s="7">
        <v>0.23</v>
      </c>
      <c r="AO33" s="32" t="s">
        <v>521</v>
      </c>
      <c r="AP33" s="7">
        <v>10</v>
      </c>
      <c r="AQ33" s="26">
        <v>30.5</v>
      </c>
      <c r="AR33" s="7">
        <v>30</v>
      </c>
      <c r="AS33" s="7">
        <v>21</v>
      </c>
      <c r="AT33" s="32">
        <v>8.83</v>
      </c>
      <c r="AU33" s="7">
        <v>115</v>
      </c>
      <c r="AV33" s="26" t="s">
        <v>516</v>
      </c>
      <c r="AW33" s="7">
        <v>8</v>
      </c>
      <c r="AX33" s="26">
        <v>5.4</v>
      </c>
      <c r="AY33" s="7">
        <v>1</v>
      </c>
      <c r="AZ33" s="7">
        <v>270</v>
      </c>
      <c r="BA33" s="26">
        <v>0.8</v>
      </c>
      <c r="BB33" s="26">
        <v>0.5</v>
      </c>
      <c r="BC33" s="26">
        <v>18.899999999999999</v>
      </c>
      <c r="BD33" s="26">
        <v>0.7</v>
      </c>
      <c r="BE33" s="32">
        <v>0.23</v>
      </c>
      <c r="BF33" s="26">
        <v>2.9</v>
      </c>
      <c r="BG33" s="7">
        <v>60</v>
      </c>
      <c r="BH33" s="7" t="s">
        <v>519</v>
      </c>
      <c r="BI33" s="7">
        <v>13</v>
      </c>
      <c r="BJ33" s="26">
        <v>1.5</v>
      </c>
      <c r="BK33" s="4">
        <v>50</v>
      </c>
      <c r="BL33" s="4">
        <v>139</v>
      </c>
    </row>
    <row r="34" spans="1:64">
      <c r="A34" s="4" t="s">
        <v>309</v>
      </c>
      <c r="B34" s="7">
        <v>734099</v>
      </c>
      <c r="C34" s="7">
        <v>6535372</v>
      </c>
      <c r="D34" s="26">
        <v>5.6</v>
      </c>
      <c r="E34" s="26">
        <v>5.8</v>
      </c>
      <c r="F34" s="152" t="s">
        <v>203</v>
      </c>
      <c r="G34" s="4" t="s">
        <v>204</v>
      </c>
      <c r="H34" s="4">
        <v>11.07</v>
      </c>
      <c r="I34" s="4">
        <v>11.18</v>
      </c>
      <c r="J34" s="32">
        <v>3.59</v>
      </c>
      <c r="K34" s="32">
        <v>2.85</v>
      </c>
      <c r="L34" s="32">
        <v>10.92</v>
      </c>
      <c r="M34" s="32">
        <v>3.18</v>
      </c>
      <c r="N34" s="26">
        <v>4.8000000000000001E-2</v>
      </c>
      <c r="O34" s="32">
        <v>2.3199999999999998</v>
      </c>
      <c r="P34" s="32">
        <v>0.13</v>
      </c>
      <c r="Q34" s="32">
        <v>54.25</v>
      </c>
      <c r="R34" s="32">
        <v>0.43099999999999999</v>
      </c>
      <c r="S34" s="26">
        <v>99.96</v>
      </c>
      <c r="T34" s="32" t="s">
        <v>516</v>
      </c>
      <c r="U34" s="7" t="s">
        <v>517</v>
      </c>
      <c r="V34" s="7">
        <v>640</v>
      </c>
      <c r="W34" s="26">
        <v>2</v>
      </c>
      <c r="X34" s="7" t="s">
        <v>518</v>
      </c>
      <c r="Y34" s="26">
        <v>73.5</v>
      </c>
      <c r="Z34" s="26">
        <v>7</v>
      </c>
      <c r="AA34" s="7">
        <v>50</v>
      </c>
      <c r="AB34" s="26">
        <v>2.8</v>
      </c>
      <c r="AC34" s="7">
        <v>20</v>
      </c>
      <c r="AD34" s="26">
        <v>3</v>
      </c>
      <c r="AE34" s="26">
        <v>1.6</v>
      </c>
      <c r="AF34" s="32">
        <v>0.85</v>
      </c>
      <c r="AG34" s="7">
        <v>14</v>
      </c>
      <c r="AH34" s="26">
        <v>3.5</v>
      </c>
      <c r="AI34" s="7" t="s">
        <v>519</v>
      </c>
      <c r="AJ34" s="26">
        <v>4.8</v>
      </c>
      <c r="AK34" s="32">
        <v>0.6</v>
      </c>
      <c r="AL34" s="26" t="s">
        <v>520</v>
      </c>
      <c r="AM34" s="26">
        <v>36.5</v>
      </c>
      <c r="AN34" s="7">
        <v>0.24</v>
      </c>
      <c r="AO34" s="32" t="s">
        <v>521</v>
      </c>
      <c r="AP34" s="7">
        <v>9</v>
      </c>
      <c r="AQ34" s="26">
        <v>27</v>
      </c>
      <c r="AR34" s="7">
        <v>30</v>
      </c>
      <c r="AS34" s="7">
        <v>18</v>
      </c>
      <c r="AT34" s="32">
        <v>8.0399999999999991</v>
      </c>
      <c r="AU34" s="7">
        <v>102</v>
      </c>
      <c r="AV34" s="26" t="s">
        <v>516</v>
      </c>
      <c r="AW34" s="7">
        <v>7</v>
      </c>
      <c r="AX34" s="26">
        <v>4.7</v>
      </c>
      <c r="AY34" s="7">
        <v>1</v>
      </c>
      <c r="AZ34" s="7">
        <v>260</v>
      </c>
      <c r="BA34" s="26">
        <v>0.7</v>
      </c>
      <c r="BB34" s="26">
        <v>0.5</v>
      </c>
      <c r="BC34" s="26">
        <v>16.399999999999999</v>
      </c>
      <c r="BD34" s="26">
        <v>0.6</v>
      </c>
      <c r="BE34" s="32">
        <v>0.23</v>
      </c>
      <c r="BF34" s="26">
        <v>2.6</v>
      </c>
      <c r="BG34" s="7">
        <v>51</v>
      </c>
      <c r="BH34" s="7">
        <v>1</v>
      </c>
      <c r="BI34" s="7">
        <v>14</v>
      </c>
      <c r="BJ34" s="26">
        <v>1.5</v>
      </c>
      <c r="BK34" s="4">
        <v>50</v>
      </c>
      <c r="BL34" s="4">
        <v>176</v>
      </c>
    </row>
    <row r="35" spans="1:64">
      <c r="A35" s="4" t="s">
        <v>316</v>
      </c>
      <c r="B35" s="7">
        <v>730134</v>
      </c>
      <c r="C35" s="7">
        <v>6533572</v>
      </c>
      <c r="D35" s="26">
        <v>1</v>
      </c>
      <c r="E35" s="26">
        <v>1.2</v>
      </c>
      <c r="F35" s="152" t="s">
        <v>201</v>
      </c>
      <c r="G35" s="4" t="s">
        <v>204</v>
      </c>
      <c r="H35" s="4">
        <v>13.66</v>
      </c>
      <c r="I35" s="4">
        <v>7.13</v>
      </c>
      <c r="J35" s="32">
        <v>5.33</v>
      </c>
      <c r="K35" s="32">
        <v>3.47</v>
      </c>
      <c r="L35" s="32">
        <v>8.9</v>
      </c>
      <c r="M35" s="32">
        <v>3.49</v>
      </c>
      <c r="N35" s="26">
        <v>7.0000000000000007E-2</v>
      </c>
      <c r="O35" s="32">
        <v>2.35</v>
      </c>
      <c r="P35" s="32">
        <v>0.15</v>
      </c>
      <c r="Q35" s="32">
        <v>54.86</v>
      </c>
      <c r="R35" s="32">
        <v>0.57899999999999996</v>
      </c>
      <c r="S35" s="26">
        <v>99.98</v>
      </c>
      <c r="T35" s="32" t="s">
        <v>516</v>
      </c>
      <c r="U35" s="7" t="s">
        <v>517</v>
      </c>
      <c r="V35" s="7">
        <v>782</v>
      </c>
      <c r="W35" s="26">
        <v>2</v>
      </c>
      <c r="X35" s="7" t="s">
        <v>518</v>
      </c>
      <c r="Y35" s="26">
        <v>103</v>
      </c>
      <c r="Z35" s="26">
        <v>14</v>
      </c>
      <c r="AA35" s="7">
        <v>80</v>
      </c>
      <c r="AB35" s="26">
        <v>4.7</v>
      </c>
      <c r="AC35" s="7">
        <v>30</v>
      </c>
      <c r="AD35" s="26">
        <v>3.6</v>
      </c>
      <c r="AE35" s="26">
        <v>2</v>
      </c>
      <c r="AF35" s="32">
        <v>1.1399999999999999</v>
      </c>
      <c r="AG35" s="7">
        <v>19</v>
      </c>
      <c r="AH35" s="26">
        <v>4.5999999999999996</v>
      </c>
      <c r="AI35" s="7" t="s">
        <v>519</v>
      </c>
      <c r="AJ35" s="26">
        <v>4.5</v>
      </c>
      <c r="AK35" s="32">
        <v>0.7</v>
      </c>
      <c r="AL35" s="26" t="s">
        <v>520</v>
      </c>
      <c r="AM35" s="26">
        <v>53.7</v>
      </c>
      <c r="AN35" s="7">
        <v>0.3</v>
      </c>
      <c r="AO35" s="32" t="s">
        <v>521</v>
      </c>
      <c r="AP35" s="7">
        <v>11</v>
      </c>
      <c r="AQ35" s="26">
        <v>38.700000000000003</v>
      </c>
      <c r="AR35" s="7">
        <v>50</v>
      </c>
      <c r="AS35" s="7">
        <v>24</v>
      </c>
      <c r="AT35" s="32">
        <v>10.7</v>
      </c>
      <c r="AU35" s="7">
        <v>136</v>
      </c>
      <c r="AV35" s="26" t="s">
        <v>516</v>
      </c>
      <c r="AW35" s="7">
        <v>11</v>
      </c>
      <c r="AX35" s="26">
        <v>6.7</v>
      </c>
      <c r="AY35" s="7">
        <v>2</v>
      </c>
      <c r="AZ35" s="7">
        <v>256</v>
      </c>
      <c r="BA35" s="26">
        <v>1</v>
      </c>
      <c r="BB35" s="26">
        <v>0.6</v>
      </c>
      <c r="BC35" s="26">
        <v>25.1</v>
      </c>
      <c r="BD35" s="26">
        <v>0.7</v>
      </c>
      <c r="BE35" s="32">
        <v>0.28000000000000003</v>
      </c>
      <c r="BF35" s="26">
        <v>6</v>
      </c>
      <c r="BG35" s="7">
        <v>79</v>
      </c>
      <c r="BH35" s="7" t="s">
        <v>519</v>
      </c>
      <c r="BI35" s="7">
        <v>18</v>
      </c>
      <c r="BJ35" s="26">
        <v>1.9</v>
      </c>
      <c r="BK35" s="4">
        <v>80</v>
      </c>
      <c r="BL35" s="4">
        <v>171</v>
      </c>
    </row>
    <row r="36" spans="1:64">
      <c r="A36" s="4" t="s">
        <v>317</v>
      </c>
      <c r="B36" s="7">
        <v>730134</v>
      </c>
      <c r="C36" s="7">
        <v>6533572</v>
      </c>
      <c r="D36" s="26">
        <v>2.6</v>
      </c>
      <c r="E36" s="26">
        <v>2.9</v>
      </c>
      <c r="F36" s="152" t="s">
        <v>202</v>
      </c>
      <c r="G36" s="4" t="s">
        <v>204</v>
      </c>
      <c r="H36" s="4">
        <v>13.06</v>
      </c>
      <c r="I36" s="4">
        <v>6.87</v>
      </c>
      <c r="J36" s="32">
        <v>4.72</v>
      </c>
      <c r="K36" s="32">
        <v>3.44</v>
      </c>
      <c r="L36" s="32">
        <v>7.54</v>
      </c>
      <c r="M36" s="32">
        <v>3.09</v>
      </c>
      <c r="N36" s="26">
        <v>6.4000000000000001E-2</v>
      </c>
      <c r="O36" s="32">
        <v>2.61</v>
      </c>
      <c r="P36" s="32">
        <v>0.14000000000000001</v>
      </c>
      <c r="Q36" s="32">
        <v>58.83</v>
      </c>
      <c r="R36" s="32">
        <v>0.53300000000000003</v>
      </c>
      <c r="S36" s="26">
        <v>100.9</v>
      </c>
      <c r="T36" s="32" t="s">
        <v>516</v>
      </c>
      <c r="U36" s="7" t="s">
        <v>517</v>
      </c>
      <c r="V36" s="7">
        <v>749</v>
      </c>
      <c r="W36" s="26">
        <v>2</v>
      </c>
      <c r="X36" s="7" t="s">
        <v>518</v>
      </c>
      <c r="Y36" s="26">
        <v>96.4</v>
      </c>
      <c r="Z36" s="26">
        <v>11</v>
      </c>
      <c r="AA36" s="7">
        <v>70</v>
      </c>
      <c r="AB36" s="26">
        <v>3.5</v>
      </c>
      <c r="AC36" s="7">
        <v>20</v>
      </c>
      <c r="AD36" s="26">
        <v>4.2</v>
      </c>
      <c r="AE36" s="26">
        <v>2.2000000000000002</v>
      </c>
      <c r="AF36" s="32">
        <v>1.08</v>
      </c>
      <c r="AG36" s="7">
        <v>18</v>
      </c>
      <c r="AH36" s="26">
        <v>5.0999999999999996</v>
      </c>
      <c r="AI36" s="7" t="s">
        <v>519</v>
      </c>
      <c r="AJ36" s="26">
        <v>5.0999999999999996</v>
      </c>
      <c r="AK36" s="32">
        <v>0.8</v>
      </c>
      <c r="AL36" s="26" t="s">
        <v>520</v>
      </c>
      <c r="AM36" s="26">
        <v>49.2</v>
      </c>
      <c r="AN36" s="7">
        <v>0.28999999999999998</v>
      </c>
      <c r="AO36" s="32" t="s">
        <v>521</v>
      </c>
      <c r="AP36" s="7">
        <v>12</v>
      </c>
      <c r="AQ36" s="26">
        <v>38.299999999999997</v>
      </c>
      <c r="AR36" s="7">
        <v>30</v>
      </c>
      <c r="AS36" s="7">
        <v>24</v>
      </c>
      <c r="AT36" s="32">
        <v>10.4</v>
      </c>
      <c r="AU36" s="7">
        <v>136</v>
      </c>
      <c r="AV36" s="26" t="s">
        <v>516</v>
      </c>
      <c r="AW36" s="7">
        <v>10</v>
      </c>
      <c r="AX36" s="26">
        <v>6.8</v>
      </c>
      <c r="AY36" s="7">
        <v>3</v>
      </c>
      <c r="AZ36" s="7">
        <v>262</v>
      </c>
      <c r="BA36" s="26">
        <v>1</v>
      </c>
      <c r="BB36" s="26">
        <v>0.7</v>
      </c>
      <c r="BC36" s="26">
        <v>25.6</v>
      </c>
      <c r="BD36" s="26">
        <v>0.7</v>
      </c>
      <c r="BE36" s="32">
        <v>0.3</v>
      </c>
      <c r="BF36" s="26">
        <v>5.7</v>
      </c>
      <c r="BG36" s="7">
        <v>69</v>
      </c>
      <c r="BH36" s="7" t="s">
        <v>519</v>
      </c>
      <c r="BI36" s="7">
        <v>20</v>
      </c>
      <c r="BJ36" s="26">
        <v>1.9</v>
      </c>
      <c r="BK36" s="4">
        <v>60</v>
      </c>
      <c r="BL36" s="4">
        <v>214</v>
      </c>
    </row>
    <row r="37" spans="1:64">
      <c r="A37" s="4" t="s">
        <v>318</v>
      </c>
      <c r="B37" s="7">
        <v>730134</v>
      </c>
      <c r="C37" s="7">
        <v>6533572</v>
      </c>
      <c r="D37" s="26">
        <v>3.1</v>
      </c>
      <c r="E37" s="26">
        <v>3.3</v>
      </c>
      <c r="F37" s="152" t="s">
        <v>200</v>
      </c>
      <c r="G37" s="4" t="s">
        <v>204</v>
      </c>
      <c r="H37" s="4">
        <v>13.11</v>
      </c>
      <c r="I37" s="4">
        <v>7.87</v>
      </c>
      <c r="J37" s="32">
        <v>4.95</v>
      </c>
      <c r="K37" s="32">
        <v>3.33</v>
      </c>
      <c r="L37" s="32">
        <v>9.58</v>
      </c>
      <c r="M37" s="32">
        <v>3.63</v>
      </c>
      <c r="N37" s="26">
        <v>6.6000000000000003E-2</v>
      </c>
      <c r="O37" s="32">
        <v>2.37</v>
      </c>
      <c r="P37" s="32">
        <v>0.14000000000000001</v>
      </c>
      <c r="Q37" s="32">
        <v>55.22</v>
      </c>
      <c r="R37" s="32">
        <v>0.55500000000000005</v>
      </c>
      <c r="S37" s="26">
        <v>100.8</v>
      </c>
      <c r="T37" s="32" t="s">
        <v>516</v>
      </c>
      <c r="U37" s="7" t="s">
        <v>517</v>
      </c>
      <c r="V37" s="7">
        <v>728</v>
      </c>
      <c r="W37" s="26">
        <v>2</v>
      </c>
      <c r="X37" s="7" t="s">
        <v>518</v>
      </c>
      <c r="Y37" s="26">
        <v>101</v>
      </c>
      <c r="Z37" s="26">
        <v>12</v>
      </c>
      <c r="AA37" s="7">
        <v>70</v>
      </c>
      <c r="AB37" s="26">
        <v>4</v>
      </c>
      <c r="AC37" s="7">
        <v>30</v>
      </c>
      <c r="AD37" s="26">
        <v>3.4</v>
      </c>
      <c r="AE37" s="26">
        <v>1.9</v>
      </c>
      <c r="AF37" s="32">
        <v>1.1100000000000001</v>
      </c>
      <c r="AG37" s="7">
        <v>20</v>
      </c>
      <c r="AH37" s="26">
        <v>4.4000000000000004</v>
      </c>
      <c r="AI37" s="7">
        <v>1</v>
      </c>
      <c r="AJ37" s="26">
        <v>4.4000000000000004</v>
      </c>
      <c r="AK37" s="32">
        <v>0.7</v>
      </c>
      <c r="AL37" s="26" t="s">
        <v>520</v>
      </c>
      <c r="AM37" s="26">
        <v>50.7</v>
      </c>
      <c r="AN37" s="7">
        <v>0.28000000000000003</v>
      </c>
      <c r="AO37" s="32" t="s">
        <v>521</v>
      </c>
      <c r="AP37" s="7">
        <v>11</v>
      </c>
      <c r="AQ37" s="26">
        <v>38.200000000000003</v>
      </c>
      <c r="AR37" s="7">
        <v>40</v>
      </c>
      <c r="AS37" s="7">
        <v>24</v>
      </c>
      <c r="AT37" s="32">
        <v>10.8</v>
      </c>
      <c r="AU37" s="7">
        <v>136</v>
      </c>
      <c r="AV37" s="26" t="s">
        <v>516</v>
      </c>
      <c r="AW37" s="7">
        <v>10</v>
      </c>
      <c r="AX37" s="26">
        <v>6.5</v>
      </c>
      <c r="AY37" s="7">
        <v>2</v>
      </c>
      <c r="AZ37" s="7">
        <v>260</v>
      </c>
      <c r="BA37" s="26">
        <v>1</v>
      </c>
      <c r="BB37" s="26">
        <v>0.6</v>
      </c>
      <c r="BC37" s="26">
        <v>23.7</v>
      </c>
      <c r="BD37" s="26">
        <v>0.7</v>
      </c>
      <c r="BE37" s="32">
        <v>0.28000000000000003</v>
      </c>
      <c r="BF37" s="26">
        <v>5.0999999999999996</v>
      </c>
      <c r="BG37" s="7">
        <v>73</v>
      </c>
      <c r="BH37" s="7">
        <v>1</v>
      </c>
      <c r="BI37" s="7">
        <v>17</v>
      </c>
      <c r="BJ37" s="26">
        <v>1.7</v>
      </c>
      <c r="BK37" s="4">
        <v>80</v>
      </c>
      <c r="BL37" s="4">
        <v>178</v>
      </c>
    </row>
    <row r="38" spans="1:64">
      <c r="A38" s="4" t="s">
        <v>470</v>
      </c>
      <c r="B38" s="7">
        <v>738441</v>
      </c>
      <c r="C38" s="7">
        <v>6535647</v>
      </c>
      <c r="D38" s="26">
        <v>0.9</v>
      </c>
      <c r="E38" s="26">
        <v>1.3</v>
      </c>
      <c r="F38" s="151" t="s">
        <v>106</v>
      </c>
      <c r="G38" s="4" t="s">
        <v>287</v>
      </c>
      <c r="H38" s="4">
        <v>11.37</v>
      </c>
      <c r="I38" s="4">
        <v>7.93</v>
      </c>
      <c r="J38" s="32">
        <v>3.15</v>
      </c>
      <c r="K38" s="32">
        <v>3.1</v>
      </c>
      <c r="L38" s="32">
        <v>7.03</v>
      </c>
      <c r="M38" s="32">
        <v>1.87</v>
      </c>
      <c r="N38" s="26">
        <v>4.4999999999999998E-2</v>
      </c>
      <c r="O38" s="32">
        <v>2.86</v>
      </c>
      <c r="P38" s="32">
        <v>0.13</v>
      </c>
      <c r="Q38" s="32">
        <v>62.48</v>
      </c>
      <c r="R38" s="32">
        <v>0.41099999999999998</v>
      </c>
      <c r="S38" s="26">
        <v>100.4</v>
      </c>
      <c r="T38" s="32" t="s">
        <v>516</v>
      </c>
      <c r="U38" s="7" t="s">
        <v>517</v>
      </c>
      <c r="V38" s="7">
        <v>701</v>
      </c>
      <c r="W38" s="26">
        <v>2</v>
      </c>
      <c r="X38" s="7" t="s">
        <v>518</v>
      </c>
      <c r="Y38" s="26">
        <v>67.900000000000006</v>
      </c>
      <c r="Z38" s="26">
        <v>6</v>
      </c>
      <c r="AA38" s="7">
        <v>40</v>
      </c>
      <c r="AB38" s="26">
        <v>2.4</v>
      </c>
      <c r="AC38" s="7">
        <v>10</v>
      </c>
      <c r="AD38" s="26">
        <v>3.1</v>
      </c>
      <c r="AE38" s="26">
        <v>1.8</v>
      </c>
      <c r="AF38" s="32">
        <v>0.86</v>
      </c>
      <c r="AG38" s="7">
        <v>15</v>
      </c>
      <c r="AH38" s="26">
        <v>3.6</v>
      </c>
      <c r="AI38" s="7" t="s">
        <v>519</v>
      </c>
      <c r="AJ38" s="26">
        <v>5.3</v>
      </c>
      <c r="AK38" s="32">
        <v>0.6</v>
      </c>
      <c r="AL38" s="26" t="s">
        <v>520</v>
      </c>
      <c r="AM38" s="26">
        <v>34.9</v>
      </c>
      <c r="AN38" s="7">
        <v>0.26</v>
      </c>
      <c r="AO38" s="32" t="s">
        <v>521</v>
      </c>
      <c r="AP38" s="7">
        <v>9</v>
      </c>
      <c r="AQ38" s="26">
        <v>26.8</v>
      </c>
      <c r="AR38" s="7" t="s">
        <v>522</v>
      </c>
      <c r="AS38" s="7">
        <v>17</v>
      </c>
      <c r="AT38" s="32">
        <v>7.63</v>
      </c>
      <c r="AU38" s="7">
        <v>105</v>
      </c>
      <c r="AV38" s="26" t="s">
        <v>516</v>
      </c>
      <c r="AW38" s="7">
        <v>7</v>
      </c>
      <c r="AX38" s="26">
        <v>5</v>
      </c>
      <c r="AY38" s="7">
        <v>1</v>
      </c>
      <c r="AZ38" s="7">
        <v>266</v>
      </c>
      <c r="BA38" s="26">
        <v>0.8</v>
      </c>
      <c r="BB38" s="26">
        <v>0.5</v>
      </c>
      <c r="BC38" s="26">
        <v>16.8</v>
      </c>
      <c r="BD38" s="26">
        <v>0.6</v>
      </c>
      <c r="BE38" s="32">
        <v>0.24</v>
      </c>
      <c r="BF38" s="26">
        <v>2.5</v>
      </c>
      <c r="BG38" s="7">
        <v>45</v>
      </c>
      <c r="BH38" s="7">
        <v>2</v>
      </c>
      <c r="BI38" s="7">
        <v>16</v>
      </c>
      <c r="BJ38" s="26">
        <v>1.6</v>
      </c>
      <c r="BK38" s="4">
        <v>40</v>
      </c>
      <c r="BL38" s="4">
        <v>211</v>
      </c>
    </row>
    <row r="39" spans="1:64">
      <c r="A39" s="4" t="s">
        <v>471</v>
      </c>
      <c r="B39" s="7">
        <v>738095</v>
      </c>
      <c r="C39" s="7">
        <v>6516716</v>
      </c>
      <c r="D39" s="26">
        <v>0.9</v>
      </c>
      <c r="E39" s="26">
        <v>1.5</v>
      </c>
      <c r="F39" s="152" t="s">
        <v>106</v>
      </c>
      <c r="G39" s="4" t="s">
        <v>287</v>
      </c>
      <c r="H39" s="4">
        <v>11.48</v>
      </c>
      <c r="I39" s="4">
        <v>10.9</v>
      </c>
      <c r="J39" s="32">
        <v>3.66</v>
      </c>
      <c r="K39" s="32">
        <v>3.08</v>
      </c>
      <c r="L39" s="32">
        <v>10.58</v>
      </c>
      <c r="M39" s="32">
        <v>3.09</v>
      </c>
      <c r="N39" s="26">
        <v>0.05</v>
      </c>
      <c r="O39" s="32">
        <v>2.4300000000000002</v>
      </c>
      <c r="P39" s="32">
        <v>0.12</v>
      </c>
      <c r="Q39" s="32">
        <v>54.79</v>
      </c>
      <c r="R39" s="32">
        <v>0.45600000000000002</v>
      </c>
      <c r="S39" s="26">
        <v>100.6</v>
      </c>
      <c r="T39" s="32" t="s">
        <v>516</v>
      </c>
      <c r="U39" s="7" t="s">
        <v>517</v>
      </c>
      <c r="V39" s="7">
        <v>669</v>
      </c>
      <c r="W39" s="26">
        <v>2</v>
      </c>
      <c r="X39" s="7" t="s">
        <v>518</v>
      </c>
      <c r="Y39" s="26">
        <v>72.900000000000006</v>
      </c>
      <c r="Z39" s="26">
        <v>7</v>
      </c>
      <c r="AA39" s="7">
        <v>50</v>
      </c>
      <c r="AB39" s="26">
        <v>2.9</v>
      </c>
      <c r="AC39" s="7">
        <v>20</v>
      </c>
      <c r="AD39" s="26">
        <v>2.9</v>
      </c>
      <c r="AE39" s="26">
        <v>1.5</v>
      </c>
      <c r="AF39" s="32">
        <v>0.93</v>
      </c>
      <c r="AG39" s="7">
        <v>16</v>
      </c>
      <c r="AH39" s="26">
        <v>3.6</v>
      </c>
      <c r="AI39" s="7" t="s">
        <v>519</v>
      </c>
      <c r="AJ39" s="26">
        <v>4.2</v>
      </c>
      <c r="AK39" s="32">
        <v>0.6</v>
      </c>
      <c r="AL39" s="26" t="s">
        <v>520</v>
      </c>
      <c r="AM39" s="26">
        <v>36.9</v>
      </c>
      <c r="AN39" s="7">
        <v>0.23</v>
      </c>
      <c r="AO39" s="32" t="s">
        <v>521</v>
      </c>
      <c r="AP39" s="7">
        <v>10</v>
      </c>
      <c r="AQ39" s="26">
        <v>29.3</v>
      </c>
      <c r="AR39" s="7">
        <v>30</v>
      </c>
      <c r="AS39" s="7">
        <v>22</v>
      </c>
      <c r="AT39" s="32">
        <v>8.3000000000000007</v>
      </c>
      <c r="AU39" s="7">
        <v>123</v>
      </c>
      <c r="AV39" s="26" t="s">
        <v>516</v>
      </c>
      <c r="AW39" s="7">
        <v>8</v>
      </c>
      <c r="AX39" s="26">
        <v>5.5</v>
      </c>
      <c r="AY39" s="7">
        <v>2</v>
      </c>
      <c r="AZ39" s="7">
        <v>262</v>
      </c>
      <c r="BA39" s="26">
        <v>0.9</v>
      </c>
      <c r="BB39" s="26">
        <v>0.5</v>
      </c>
      <c r="BC39" s="26">
        <v>18</v>
      </c>
      <c r="BD39" s="26">
        <v>0.7</v>
      </c>
      <c r="BE39" s="32">
        <v>0.22</v>
      </c>
      <c r="BF39" s="26">
        <v>2.9</v>
      </c>
      <c r="BG39" s="7">
        <v>57</v>
      </c>
      <c r="BH39" s="7" t="s">
        <v>519</v>
      </c>
      <c r="BI39" s="7">
        <v>15</v>
      </c>
      <c r="BJ39" s="26">
        <v>1.4</v>
      </c>
      <c r="BK39" s="4">
        <v>50</v>
      </c>
      <c r="BL39" s="4">
        <v>171</v>
      </c>
    </row>
    <row r="40" spans="1:64">
      <c r="A40" s="4" t="s">
        <v>472</v>
      </c>
      <c r="B40" s="7">
        <v>696897</v>
      </c>
      <c r="C40" s="7">
        <v>6596992</v>
      </c>
      <c r="D40" s="26">
        <v>0.8</v>
      </c>
      <c r="E40" s="26">
        <v>1</v>
      </c>
      <c r="F40" s="152" t="s">
        <v>290</v>
      </c>
      <c r="G40" s="4" t="s">
        <v>287</v>
      </c>
      <c r="H40" s="4">
        <v>14.82</v>
      </c>
      <c r="I40" s="4">
        <v>1.68</v>
      </c>
      <c r="J40" s="32">
        <v>5.64</v>
      </c>
      <c r="K40" s="32">
        <v>2.96</v>
      </c>
      <c r="L40" s="32">
        <v>5.83</v>
      </c>
      <c r="M40" s="32">
        <v>1.4</v>
      </c>
      <c r="N40" s="26">
        <v>7.0000000000000007E-2</v>
      </c>
      <c r="O40" s="32">
        <v>2.6</v>
      </c>
      <c r="P40" s="32">
        <v>0.19</v>
      </c>
      <c r="Q40" s="32">
        <v>63.31</v>
      </c>
      <c r="R40" s="32">
        <v>0.55600000000000005</v>
      </c>
      <c r="S40" s="26">
        <v>99.06</v>
      </c>
      <c r="T40" s="32" t="s">
        <v>516</v>
      </c>
      <c r="U40" s="7">
        <v>10</v>
      </c>
      <c r="V40" s="7">
        <v>696</v>
      </c>
      <c r="W40" s="26">
        <v>3</v>
      </c>
      <c r="X40" s="7" t="s">
        <v>518</v>
      </c>
      <c r="Y40" s="26">
        <v>162</v>
      </c>
      <c r="Z40" s="26">
        <v>14</v>
      </c>
      <c r="AA40" s="7">
        <v>50</v>
      </c>
      <c r="AB40" s="26">
        <v>2.2999999999999998</v>
      </c>
      <c r="AC40" s="7">
        <v>40</v>
      </c>
      <c r="AD40" s="26">
        <v>6.7</v>
      </c>
      <c r="AE40" s="26">
        <v>3.3</v>
      </c>
      <c r="AF40" s="32">
        <v>1.1599999999999999</v>
      </c>
      <c r="AG40" s="7">
        <v>21</v>
      </c>
      <c r="AH40" s="26">
        <v>8.3000000000000007</v>
      </c>
      <c r="AI40" s="7">
        <v>1</v>
      </c>
      <c r="AJ40" s="26">
        <v>9.4</v>
      </c>
      <c r="AK40" s="32">
        <v>1.2</v>
      </c>
      <c r="AL40" s="26" t="s">
        <v>520</v>
      </c>
      <c r="AM40" s="26">
        <v>78.599999999999994</v>
      </c>
      <c r="AN40" s="7">
        <v>0.47</v>
      </c>
      <c r="AO40" s="32">
        <v>2</v>
      </c>
      <c r="AP40" s="7">
        <v>10</v>
      </c>
      <c r="AQ40" s="26">
        <v>61.2</v>
      </c>
      <c r="AR40" s="7">
        <v>30</v>
      </c>
      <c r="AS40" s="7">
        <v>30</v>
      </c>
      <c r="AT40" s="32">
        <v>16.600000000000001</v>
      </c>
      <c r="AU40" s="7">
        <v>113</v>
      </c>
      <c r="AV40" s="26" t="s">
        <v>516</v>
      </c>
      <c r="AW40" s="7">
        <v>9</v>
      </c>
      <c r="AX40" s="26">
        <v>10.7</v>
      </c>
      <c r="AY40" s="7">
        <v>6</v>
      </c>
      <c r="AZ40" s="7">
        <v>210</v>
      </c>
      <c r="BA40" s="26">
        <v>0.9</v>
      </c>
      <c r="BB40" s="26">
        <v>1.2</v>
      </c>
      <c r="BC40" s="26">
        <v>45.2</v>
      </c>
      <c r="BD40" s="26">
        <v>0.6</v>
      </c>
      <c r="BE40" s="32">
        <v>0.49</v>
      </c>
      <c r="BF40" s="26">
        <v>6</v>
      </c>
      <c r="BG40" s="7">
        <v>75</v>
      </c>
      <c r="BH40" s="7">
        <v>1</v>
      </c>
      <c r="BI40" s="7">
        <v>31</v>
      </c>
      <c r="BJ40" s="26">
        <v>3.1</v>
      </c>
      <c r="BK40" s="4">
        <v>40</v>
      </c>
      <c r="BL40" s="4">
        <v>373</v>
      </c>
    </row>
    <row r="41" spans="1:64">
      <c r="A41" s="4" t="s">
        <v>473</v>
      </c>
      <c r="B41" s="7">
        <v>693876</v>
      </c>
      <c r="C41" s="7">
        <v>6592679</v>
      </c>
      <c r="D41" s="26">
        <v>0.5</v>
      </c>
      <c r="E41" s="26">
        <v>0.8</v>
      </c>
      <c r="F41" s="152" t="s">
        <v>319</v>
      </c>
      <c r="G41" s="4" t="s">
        <v>291</v>
      </c>
      <c r="H41" s="4">
        <v>14.04</v>
      </c>
      <c r="I41" s="4">
        <v>1.96</v>
      </c>
      <c r="J41" s="32">
        <v>3.37</v>
      </c>
      <c r="K41" s="32">
        <v>4.08</v>
      </c>
      <c r="L41" s="32">
        <v>2.27</v>
      </c>
      <c r="M41" s="32">
        <v>0.82</v>
      </c>
      <c r="N41" s="26">
        <v>4.1000000000000002E-2</v>
      </c>
      <c r="O41" s="32">
        <v>3.29</v>
      </c>
      <c r="P41" s="32">
        <v>0.2</v>
      </c>
      <c r="Q41" s="32">
        <v>68.099999999999994</v>
      </c>
      <c r="R41" s="32">
        <v>0.45200000000000001</v>
      </c>
      <c r="S41" s="26">
        <v>98.62</v>
      </c>
      <c r="T41" s="32" t="s">
        <v>516</v>
      </c>
      <c r="U41" s="7" t="s">
        <v>517</v>
      </c>
      <c r="V41" s="7">
        <v>820</v>
      </c>
      <c r="W41" s="26">
        <v>2</v>
      </c>
      <c r="X41" s="7" t="s">
        <v>518</v>
      </c>
      <c r="Y41" s="26">
        <v>129</v>
      </c>
      <c r="Z41" s="26">
        <v>5</v>
      </c>
      <c r="AA41" s="7">
        <v>20</v>
      </c>
      <c r="AB41" s="26">
        <v>1.1000000000000001</v>
      </c>
      <c r="AC41" s="7" t="s">
        <v>524</v>
      </c>
      <c r="AD41" s="26">
        <v>7.8</v>
      </c>
      <c r="AE41" s="26">
        <v>3.8</v>
      </c>
      <c r="AF41" s="32">
        <v>1.0900000000000001</v>
      </c>
      <c r="AG41" s="7">
        <v>19</v>
      </c>
      <c r="AH41" s="26">
        <v>9.3000000000000007</v>
      </c>
      <c r="AI41" s="7">
        <v>1</v>
      </c>
      <c r="AJ41" s="26">
        <v>7.6</v>
      </c>
      <c r="AK41" s="32">
        <v>1.5</v>
      </c>
      <c r="AL41" s="26" t="s">
        <v>520</v>
      </c>
      <c r="AM41" s="26">
        <v>61.1</v>
      </c>
      <c r="AN41" s="7">
        <v>0.44</v>
      </c>
      <c r="AO41" s="32" t="s">
        <v>521</v>
      </c>
      <c r="AP41" s="7">
        <v>14</v>
      </c>
      <c r="AQ41" s="26">
        <v>52.2</v>
      </c>
      <c r="AR41" s="7" t="s">
        <v>522</v>
      </c>
      <c r="AS41" s="7">
        <v>26</v>
      </c>
      <c r="AT41" s="32">
        <v>13.7</v>
      </c>
      <c r="AU41" s="7">
        <v>159</v>
      </c>
      <c r="AV41" s="26" t="s">
        <v>516</v>
      </c>
      <c r="AW41" s="7">
        <v>6</v>
      </c>
      <c r="AX41" s="26">
        <v>10.6</v>
      </c>
      <c r="AY41" s="7">
        <v>1</v>
      </c>
      <c r="AZ41" s="7">
        <v>204</v>
      </c>
      <c r="BA41" s="26">
        <v>0.8</v>
      </c>
      <c r="BB41" s="26">
        <v>1.4</v>
      </c>
      <c r="BC41" s="26">
        <v>39.700000000000003</v>
      </c>
      <c r="BD41" s="26">
        <v>0.9</v>
      </c>
      <c r="BE41" s="32">
        <v>0.51</v>
      </c>
      <c r="BF41" s="26">
        <v>4.3</v>
      </c>
      <c r="BG41" s="7">
        <v>35</v>
      </c>
      <c r="BH41" s="7" t="s">
        <v>519</v>
      </c>
      <c r="BI41" s="7">
        <v>38</v>
      </c>
      <c r="BJ41" s="26">
        <v>3.1</v>
      </c>
      <c r="BK41" s="4">
        <v>50</v>
      </c>
      <c r="BL41" s="4">
        <v>314</v>
      </c>
    </row>
    <row r="42" spans="1:64">
      <c r="A42" s="4" t="s">
        <v>474</v>
      </c>
      <c r="B42" s="7">
        <v>699060</v>
      </c>
      <c r="C42" s="7">
        <v>6590218</v>
      </c>
      <c r="D42" s="26">
        <v>0.1</v>
      </c>
      <c r="E42" s="26">
        <v>0.4</v>
      </c>
      <c r="F42" s="152" t="s">
        <v>106</v>
      </c>
      <c r="G42" s="4" t="s">
        <v>204</v>
      </c>
      <c r="H42" s="4">
        <v>12.79</v>
      </c>
      <c r="I42" s="4">
        <v>2.0099999999999998</v>
      </c>
      <c r="J42" s="32">
        <v>3.71</v>
      </c>
      <c r="K42" s="32">
        <v>3.01</v>
      </c>
      <c r="L42" s="32">
        <v>2.11</v>
      </c>
      <c r="M42" s="32">
        <v>1.32</v>
      </c>
      <c r="N42" s="26">
        <v>4.2999999999999997E-2</v>
      </c>
      <c r="O42" s="32">
        <v>2.8</v>
      </c>
      <c r="P42" s="32">
        <v>0.16</v>
      </c>
      <c r="Q42" s="32">
        <v>70.77</v>
      </c>
      <c r="R42" s="32">
        <v>0.499</v>
      </c>
      <c r="S42" s="26">
        <v>99.21</v>
      </c>
      <c r="T42" s="32" t="s">
        <v>516</v>
      </c>
      <c r="U42" s="7" t="s">
        <v>517</v>
      </c>
      <c r="V42" s="7">
        <v>792</v>
      </c>
      <c r="W42" s="26">
        <v>2</v>
      </c>
      <c r="X42" s="7" t="s">
        <v>518</v>
      </c>
      <c r="Y42" s="26">
        <v>165</v>
      </c>
      <c r="Z42" s="26">
        <v>8</v>
      </c>
      <c r="AA42" s="7">
        <v>60</v>
      </c>
      <c r="AB42" s="26">
        <v>2.5</v>
      </c>
      <c r="AC42" s="7">
        <v>10</v>
      </c>
      <c r="AD42" s="26">
        <v>4.8</v>
      </c>
      <c r="AE42" s="26">
        <v>2.5</v>
      </c>
      <c r="AF42" s="32">
        <v>1.1000000000000001</v>
      </c>
      <c r="AG42" s="7">
        <v>17</v>
      </c>
      <c r="AH42" s="26">
        <v>6.4</v>
      </c>
      <c r="AI42" s="7">
        <v>1</v>
      </c>
      <c r="AJ42" s="26">
        <v>6.2</v>
      </c>
      <c r="AK42" s="32">
        <v>0.9</v>
      </c>
      <c r="AL42" s="26" t="s">
        <v>520</v>
      </c>
      <c r="AM42" s="26">
        <v>87</v>
      </c>
      <c r="AN42" s="7">
        <v>0.31</v>
      </c>
      <c r="AO42" s="32" t="s">
        <v>521</v>
      </c>
      <c r="AP42" s="7">
        <v>8</v>
      </c>
      <c r="AQ42" s="26">
        <v>59.4</v>
      </c>
      <c r="AR42" s="7">
        <v>30</v>
      </c>
      <c r="AS42" s="7">
        <v>21</v>
      </c>
      <c r="AT42" s="32">
        <v>17</v>
      </c>
      <c r="AU42" s="7">
        <v>106</v>
      </c>
      <c r="AV42" s="26" t="s">
        <v>516</v>
      </c>
      <c r="AW42" s="7">
        <v>8</v>
      </c>
      <c r="AX42" s="26">
        <v>9.4</v>
      </c>
      <c r="AY42" s="7">
        <v>1</v>
      </c>
      <c r="AZ42" s="7">
        <v>277</v>
      </c>
      <c r="BA42" s="26">
        <v>0.9</v>
      </c>
      <c r="BB42" s="26">
        <v>0.8</v>
      </c>
      <c r="BC42" s="26">
        <v>24.3</v>
      </c>
      <c r="BD42" s="26">
        <v>0.7</v>
      </c>
      <c r="BE42" s="32">
        <v>0.34</v>
      </c>
      <c r="BF42" s="26">
        <v>2.7</v>
      </c>
      <c r="BG42" s="7">
        <v>57</v>
      </c>
      <c r="BH42" s="7" t="s">
        <v>519</v>
      </c>
      <c r="BI42" s="7">
        <v>22</v>
      </c>
      <c r="BJ42" s="26">
        <v>2.1</v>
      </c>
      <c r="BK42" s="4">
        <v>40</v>
      </c>
      <c r="BL42" s="4">
        <v>236</v>
      </c>
    </row>
    <row r="43" spans="1:64">
      <c r="A43" s="4" t="s">
        <v>475</v>
      </c>
      <c r="B43" s="7">
        <v>700436</v>
      </c>
      <c r="C43" s="7">
        <v>6585340</v>
      </c>
      <c r="D43" s="26">
        <v>0.1</v>
      </c>
      <c r="E43" s="26">
        <v>0.4</v>
      </c>
      <c r="F43" s="152" t="s">
        <v>595</v>
      </c>
      <c r="G43" s="4" t="s">
        <v>204</v>
      </c>
      <c r="H43" s="4">
        <v>15.36</v>
      </c>
      <c r="I43" s="4">
        <v>1.97</v>
      </c>
      <c r="J43" s="32">
        <v>5.38</v>
      </c>
      <c r="K43" s="32">
        <v>3.73</v>
      </c>
      <c r="L43" s="32">
        <v>3.48</v>
      </c>
      <c r="M43" s="32">
        <v>1.62</v>
      </c>
      <c r="N43" s="26">
        <v>0.08</v>
      </c>
      <c r="O43" s="32">
        <v>3.13</v>
      </c>
      <c r="P43" s="32">
        <v>0.21</v>
      </c>
      <c r="Q43" s="32">
        <v>64.069999999999993</v>
      </c>
      <c r="R43" s="32">
        <v>0.64900000000000002</v>
      </c>
      <c r="S43" s="26">
        <v>99.69</v>
      </c>
      <c r="T43" s="32" t="s">
        <v>516</v>
      </c>
      <c r="U43" s="7" t="s">
        <v>517</v>
      </c>
      <c r="V43" s="7">
        <v>837</v>
      </c>
      <c r="W43" s="26">
        <v>2</v>
      </c>
      <c r="X43" s="7" t="s">
        <v>518</v>
      </c>
      <c r="Y43" s="26">
        <v>211</v>
      </c>
      <c r="Z43" s="26">
        <v>13</v>
      </c>
      <c r="AA43" s="7">
        <v>40</v>
      </c>
      <c r="AB43" s="26">
        <v>2</v>
      </c>
      <c r="AC43" s="7">
        <v>30</v>
      </c>
      <c r="AD43" s="26">
        <v>7.7</v>
      </c>
      <c r="AE43" s="26">
        <v>3.6</v>
      </c>
      <c r="AF43" s="32">
        <v>1.1499999999999999</v>
      </c>
      <c r="AG43" s="7">
        <v>22</v>
      </c>
      <c r="AH43" s="26">
        <v>9.8000000000000007</v>
      </c>
      <c r="AI43" s="7">
        <v>1</v>
      </c>
      <c r="AJ43" s="26">
        <v>9.8000000000000007</v>
      </c>
      <c r="AK43" s="32">
        <v>1.3</v>
      </c>
      <c r="AL43" s="26" t="s">
        <v>520</v>
      </c>
      <c r="AM43" s="26">
        <v>107</v>
      </c>
      <c r="AN43" s="7">
        <v>0.43</v>
      </c>
      <c r="AO43" s="32" t="s">
        <v>521</v>
      </c>
      <c r="AP43" s="7">
        <v>18</v>
      </c>
      <c r="AQ43" s="26">
        <v>76.599999999999994</v>
      </c>
      <c r="AR43" s="7">
        <v>20</v>
      </c>
      <c r="AS43" s="7">
        <v>33</v>
      </c>
      <c r="AT43" s="32">
        <v>21</v>
      </c>
      <c r="AU43" s="7">
        <v>158</v>
      </c>
      <c r="AV43" s="26" t="s">
        <v>516</v>
      </c>
      <c r="AW43" s="7">
        <v>9</v>
      </c>
      <c r="AX43" s="26">
        <v>13.3</v>
      </c>
      <c r="AY43" s="7">
        <v>2</v>
      </c>
      <c r="AZ43" s="7">
        <v>223</v>
      </c>
      <c r="BA43" s="26">
        <v>1.5</v>
      </c>
      <c r="BB43" s="26">
        <v>1.4</v>
      </c>
      <c r="BC43" s="26">
        <v>63.6</v>
      </c>
      <c r="BD43" s="26">
        <v>1</v>
      </c>
      <c r="BE43" s="32">
        <v>0.47</v>
      </c>
      <c r="BF43" s="26">
        <v>6.5</v>
      </c>
      <c r="BG43" s="7">
        <v>58</v>
      </c>
      <c r="BH43" s="7" t="s">
        <v>519</v>
      </c>
      <c r="BI43" s="7">
        <v>34</v>
      </c>
      <c r="BJ43" s="26">
        <v>2.9</v>
      </c>
      <c r="BK43" s="4">
        <v>80</v>
      </c>
      <c r="BL43" s="4">
        <v>402</v>
      </c>
    </row>
    <row r="44" spans="1:64">
      <c r="A44" s="4" t="s">
        <v>476</v>
      </c>
      <c r="B44" s="7">
        <v>695357</v>
      </c>
      <c r="C44" s="7">
        <v>6581261</v>
      </c>
      <c r="D44" s="26">
        <v>0.15</v>
      </c>
      <c r="E44" s="26">
        <v>0.4</v>
      </c>
      <c r="F44" s="152" t="s">
        <v>106</v>
      </c>
      <c r="G44" s="4" t="s">
        <v>204</v>
      </c>
      <c r="H44" s="4">
        <v>13.4</v>
      </c>
      <c r="I44" s="4">
        <v>2.16</v>
      </c>
      <c r="J44" s="32">
        <v>3.85</v>
      </c>
      <c r="K44" s="32">
        <v>3.2</v>
      </c>
      <c r="L44" s="32">
        <v>1.66</v>
      </c>
      <c r="M44" s="32">
        <v>1.07</v>
      </c>
      <c r="N44" s="26">
        <v>4.7E-2</v>
      </c>
      <c r="O44" s="32">
        <v>2.99</v>
      </c>
      <c r="P44" s="32">
        <v>0.22</v>
      </c>
      <c r="Q44" s="32">
        <v>69.53</v>
      </c>
      <c r="R44" s="32">
        <v>0.51600000000000001</v>
      </c>
      <c r="S44" s="26">
        <v>98.64</v>
      </c>
      <c r="T44" s="32" t="s">
        <v>516</v>
      </c>
      <c r="U44" s="7" t="s">
        <v>517</v>
      </c>
      <c r="V44" s="7">
        <v>765</v>
      </c>
      <c r="W44" s="26">
        <v>2</v>
      </c>
      <c r="X44" s="7" t="s">
        <v>518</v>
      </c>
      <c r="Y44" s="26">
        <v>184</v>
      </c>
      <c r="Z44" s="26">
        <v>7</v>
      </c>
      <c r="AA44" s="7">
        <v>40</v>
      </c>
      <c r="AB44" s="26">
        <v>2</v>
      </c>
      <c r="AC44" s="7">
        <v>10</v>
      </c>
      <c r="AD44" s="26">
        <v>7.6</v>
      </c>
      <c r="AE44" s="26">
        <v>3.8</v>
      </c>
      <c r="AF44" s="32">
        <v>1.25</v>
      </c>
      <c r="AG44" s="7">
        <v>19</v>
      </c>
      <c r="AH44" s="26">
        <v>9.9</v>
      </c>
      <c r="AI44" s="7">
        <v>1</v>
      </c>
      <c r="AJ44" s="26">
        <v>8.9</v>
      </c>
      <c r="AK44" s="32">
        <v>1.4</v>
      </c>
      <c r="AL44" s="26" t="s">
        <v>520</v>
      </c>
      <c r="AM44" s="26">
        <v>97.1</v>
      </c>
      <c r="AN44" s="7">
        <v>0.5</v>
      </c>
      <c r="AO44" s="32" t="s">
        <v>521</v>
      </c>
      <c r="AP44" s="7">
        <v>9</v>
      </c>
      <c r="AQ44" s="26">
        <v>78.7</v>
      </c>
      <c r="AR44" s="7" t="s">
        <v>522</v>
      </c>
      <c r="AS44" s="7">
        <v>22</v>
      </c>
      <c r="AT44" s="32">
        <v>21.2</v>
      </c>
      <c r="AU44" s="7">
        <v>129</v>
      </c>
      <c r="AV44" s="26" t="s">
        <v>516</v>
      </c>
      <c r="AW44" s="7">
        <v>8</v>
      </c>
      <c r="AX44" s="26">
        <v>13.2</v>
      </c>
      <c r="AY44" s="7">
        <v>1</v>
      </c>
      <c r="AZ44" s="7">
        <v>247</v>
      </c>
      <c r="BA44" s="26">
        <v>1</v>
      </c>
      <c r="BB44" s="26">
        <v>1.4</v>
      </c>
      <c r="BC44" s="26">
        <v>39.5</v>
      </c>
      <c r="BD44" s="26">
        <v>0.7</v>
      </c>
      <c r="BE44" s="32">
        <v>0.54</v>
      </c>
      <c r="BF44" s="26">
        <v>4.0999999999999996</v>
      </c>
      <c r="BG44" s="7">
        <v>51</v>
      </c>
      <c r="BH44" s="7">
        <v>2</v>
      </c>
      <c r="BI44" s="7">
        <v>35</v>
      </c>
      <c r="BJ44" s="26">
        <v>3.5</v>
      </c>
      <c r="BK44" s="4">
        <v>40</v>
      </c>
      <c r="BL44" s="4">
        <v>348</v>
      </c>
    </row>
    <row r="45" spans="1:64">
      <c r="A45" s="4" t="s">
        <v>477</v>
      </c>
      <c r="B45" s="7">
        <v>697134</v>
      </c>
      <c r="C45" s="7">
        <v>6578378</v>
      </c>
      <c r="D45" s="26">
        <v>0.1</v>
      </c>
      <c r="E45" s="26">
        <v>0.4</v>
      </c>
      <c r="F45" s="152" t="s">
        <v>106</v>
      </c>
      <c r="G45" s="4" t="s">
        <v>204</v>
      </c>
      <c r="H45" s="4">
        <v>12.56</v>
      </c>
      <c r="I45" s="4">
        <v>2.34</v>
      </c>
      <c r="J45" s="32">
        <v>2.81</v>
      </c>
      <c r="K45" s="32">
        <v>3.05</v>
      </c>
      <c r="L45" s="32">
        <v>0.81</v>
      </c>
      <c r="M45" s="32">
        <v>0.72</v>
      </c>
      <c r="N45" s="26">
        <v>3.6999999999999998E-2</v>
      </c>
      <c r="O45" s="32">
        <v>3.24</v>
      </c>
      <c r="P45" s="32">
        <v>0.23</v>
      </c>
      <c r="Q45" s="32">
        <v>72.180000000000007</v>
      </c>
      <c r="R45" s="32">
        <v>0.496</v>
      </c>
      <c r="S45" s="26">
        <v>98.47</v>
      </c>
      <c r="T45" s="32" t="s">
        <v>516</v>
      </c>
      <c r="U45" s="7" t="s">
        <v>517</v>
      </c>
      <c r="V45" s="7">
        <v>724</v>
      </c>
      <c r="W45" s="26">
        <v>2</v>
      </c>
      <c r="X45" s="7" t="s">
        <v>518</v>
      </c>
      <c r="Y45" s="26">
        <v>162</v>
      </c>
      <c r="Z45" s="26">
        <v>4</v>
      </c>
      <c r="AA45" s="7">
        <v>30</v>
      </c>
      <c r="AB45" s="26">
        <v>0.9</v>
      </c>
      <c r="AC45" s="7" t="s">
        <v>524</v>
      </c>
      <c r="AD45" s="26">
        <v>7.9</v>
      </c>
      <c r="AE45" s="26">
        <v>4.0999999999999996</v>
      </c>
      <c r="AF45" s="32">
        <v>1.18</v>
      </c>
      <c r="AG45" s="7">
        <v>17</v>
      </c>
      <c r="AH45" s="26">
        <v>9.9</v>
      </c>
      <c r="AI45" s="7">
        <v>1</v>
      </c>
      <c r="AJ45" s="26">
        <v>11.1</v>
      </c>
      <c r="AK45" s="32">
        <v>1.5</v>
      </c>
      <c r="AL45" s="26" t="s">
        <v>520</v>
      </c>
      <c r="AM45" s="26">
        <v>78.2</v>
      </c>
      <c r="AN45" s="7">
        <v>0.53</v>
      </c>
      <c r="AO45" s="32" t="s">
        <v>521</v>
      </c>
      <c r="AP45" s="7">
        <v>12</v>
      </c>
      <c r="AQ45" s="26">
        <v>66.400000000000006</v>
      </c>
      <c r="AR45" s="7" t="s">
        <v>522</v>
      </c>
      <c r="AS45" s="7">
        <v>23</v>
      </c>
      <c r="AT45" s="32">
        <v>17.3</v>
      </c>
      <c r="AU45" s="7">
        <v>108</v>
      </c>
      <c r="AV45" s="26" t="s">
        <v>516</v>
      </c>
      <c r="AW45" s="7">
        <v>6</v>
      </c>
      <c r="AX45" s="26">
        <v>12.2</v>
      </c>
      <c r="AY45" s="7">
        <v>1</v>
      </c>
      <c r="AZ45" s="7">
        <v>246</v>
      </c>
      <c r="BA45" s="26">
        <v>1</v>
      </c>
      <c r="BB45" s="26">
        <v>1.4</v>
      </c>
      <c r="BC45" s="26">
        <v>38</v>
      </c>
      <c r="BD45" s="26">
        <v>0.6</v>
      </c>
      <c r="BE45" s="32">
        <v>0.56999999999999995</v>
      </c>
      <c r="BF45" s="26">
        <v>4.0999999999999996</v>
      </c>
      <c r="BG45" s="7">
        <v>39</v>
      </c>
      <c r="BH45" s="7" t="s">
        <v>519</v>
      </c>
      <c r="BI45" s="7">
        <v>40</v>
      </c>
      <c r="BJ45" s="26">
        <v>3.5</v>
      </c>
      <c r="BK45" s="4" t="s">
        <v>523</v>
      </c>
      <c r="BL45" s="4">
        <v>477</v>
      </c>
    </row>
    <row r="46" spans="1:64">
      <c r="A46" s="4" t="s">
        <v>478</v>
      </c>
      <c r="B46" s="7">
        <v>691087</v>
      </c>
      <c r="C46" s="7">
        <v>6580019</v>
      </c>
      <c r="D46" s="26">
        <v>0.1</v>
      </c>
      <c r="E46" s="26">
        <v>0.35</v>
      </c>
      <c r="F46" s="152" t="s">
        <v>290</v>
      </c>
      <c r="G46" s="4" t="s">
        <v>287</v>
      </c>
      <c r="H46" s="4">
        <v>12.55</v>
      </c>
      <c r="I46" s="4">
        <v>2.09</v>
      </c>
      <c r="J46" s="32">
        <v>2.78</v>
      </c>
      <c r="K46" s="32">
        <v>3.05</v>
      </c>
      <c r="L46" s="32">
        <v>2.39</v>
      </c>
      <c r="M46" s="32">
        <v>0.67</v>
      </c>
      <c r="N46" s="26">
        <v>3.5000000000000003E-2</v>
      </c>
      <c r="O46" s="32">
        <v>3.03</v>
      </c>
      <c r="P46" s="32">
        <v>0.17</v>
      </c>
      <c r="Q46" s="32">
        <v>73.319999999999993</v>
      </c>
      <c r="R46" s="32">
        <v>0.39300000000000002</v>
      </c>
      <c r="S46" s="26">
        <v>100.5</v>
      </c>
      <c r="T46" s="32" t="s">
        <v>516</v>
      </c>
      <c r="U46" s="7" t="s">
        <v>517</v>
      </c>
      <c r="V46" s="7">
        <v>725</v>
      </c>
      <c r="W46" s="26">
        <v>2</v>
      </c>
      <c r="X46" s="7" t="s">
        <v>518</v>
      </c>
      <c r="Y46" s="26">
        <v>127</v>
      </c>
      <c r="Z46" s="26">
        <v>5</v>
      </c>
      <c r="AA46" s="7">
        <v>30</v>
      </c>
      <c r="AB46" s="26">
        <v>1.1000000000000001</v>
      </c>
      <c r="AC46" s="7" t="s">
        <v>524</v>
      </c>
      <c r="AD46" s="26">
        <v>5.7</v>
      </c>
      <c r="AE46" s="26">
        <v>2.8</v>
      </c>
      <c r="AF46" s="32">
        <v>0.99</v>
      </c>
      <c r="AG46" s="7">
        <v>15</v>
      </c>
      <c r="AH46" s="26">
        <v>7.3</v>
      </c>
      <c r="AI46" s="7" t="s">
        <v>519</v>
      </c>
      <c r="AJ46" s="26">
        <v>8.8000000000000007</v>
      </c>
      <c r="AK46" s="32">
        <v>1</v>
      </c>
      <c r="AL46" s="26" t="s">
        <v>520</v>
      </c>
      <c r="AM46" s="26">
        <v>63.1</v>
      </c>
      <c r="AN46" s="7">
        <v>0.34</v>
      </c>
      <c r="AO46" s="32" t="s">
        <v>521</v>
      </c>
      <c r="AP46" s="7">
        <v>11</v>
      </c>
      <c r="AQ46" s="26">
        <v>51.8</v>
      </c>
      <c r="AR46" s="7" t="s">
        <v>522</v>
      </c>
      <c r="AS46" s="7">
        <v>19</v>
      </c>
      <c r="AT46" s="32">
        <v>14.2</v>
      </c>
      <c r="AU46" s="7">
        <v>109</v>
      </c>
      <c r="AV46" s="26" t="s">
        <v>516</v>
      </c>
      <c r="AW46" s="7">
        <v>5</v>
      </c>
      <c r="AX46" s="26">
        <v>8.9</v>
      </c>
      <c r="AY46" s="7">
        <v>1</v>
      </c>
      <c r="AZ46" s="7">
        <v>242</v>
      </c>
      <c r="BA46" s="26">
        <v>0.7</v>
      </c>
      <c r="BB46" s="26">
        <v>1.1000000000000001</v>
      </c>
      <c r="BC46" s="26">
        <v>34.1</v>
      </c>
      <c r="BD46" s="26">
        <v>0.4</v>
      </c>
      <c r="BE46" s="32">
        <v>0.37</v>
      </c>
      <c r="BF46" s="26">
        <v>3</v>
      </c>
      <c r="BG46" s="7">
        <v>34</v>
      </c>
      <c r="BH46" s="7" t="s">
        <v>519</v>
      </c>
      <c r="BI46" s="7">
        <v>27</v>
      </c>
      <c r="BJ46" s="26">
        <v>2.4</v>
      </c>
      <c r="BK46" s="4" t="s">
        <v>523</v>
      </c>
      <c r="BL46" s="4">
        <v>416</v>
      </c>
    </row>
    <row r="47" spans="1:64">
      <c r="A47" s="4" t="s">
        <v>479</v>
      </c>
      <c r="B47" s="7">
        <v>688651</v>
      </c>
      <c r="C47" s="7">
        <v>6594117</v>
      </c>
      <c r="D47" s="26">
        <v>0.1</v>
      </c>
      <c r="E47" s="26">
        <v>0.4</v>
      </c>
      <c r="F47" s="152" t="s">
        <v>106</v>
      </c>
      <c r="G47" s="4" t="s">
        <v>204</v>
      </c>
      <c r="H47" s="4">
        <v>13</v>
      </c>
      <c r="I47" s="4">
        <v>2.1</v>
      </c>
      <c r="J47" s="32">
        <v>2.39</v>
      </c>
      <c r="K47" s="32">
        <v>3.44</v>
      </c>
      <c r="L47" s="32">
        <v>0.79</v>
      </c>
      <c r="M47" s="32">
        <v>0.67</v>
      </c>
      <c r="N47" s="26">
        <v>3.6999999999999998E-2</v>
      </c>
      <c r="O47" s="32">
        <v>3.36</v>
      </c>
      <c r="P47" s="32">
        <v>0.14000000000000001</v>
      </c>
      <c r="Q47" s="32">
        <v>72.069999999999993</v>
      </c>
      <c r="R47" s="32">
        <v>0.34</v>
      </c>
      <c r="S47" s="26">
        <v>98.34</v>
      </c>
      <c r="T47" s="32" t="s">
        <v>516</v>
      </c>
      <c r="U47" s="7" t="s">
        <v>517</v>
      </c>
      <c r="V47" s="7">
        <v>749</v>
      </c>
      <c r="W47" s="26">
        <v>2</v>
      </c>
      <c r="X47" s="7" t="s">
        <v>518</v>
      </c>
      <c r="Y47" s="26">
        <v>146</v>
      </c>
      <c r="Z47" s="26">
        <v>5</v>
      </c>
      <c r="AA47" s="7">
        <v>30</v>
      </c>
      <c r="AB47" s="26">
        <v>1.1000000000000001</v>
      </c>
      <c r="AC47" s="7" t="s">
        <v>524</v>
      </c>
      <c r="AD47" s="26">
        <v>5.8</v>
      </c>
      <c r="AE47" s="26">
        <v>3</v>
      </c>
      <c r="AF47" s="32">
        <v>1.08</v>
      </c>
      <c r="AG47" s="7">
        <v>18</v>
      </c>
      <c r="AH47" s="26">
        <v>7.3</v>
      </c>
      <c r="AI47" s="7">
        <v>1</v>
      </c>
      <c r="AJ47" s="26">
        <v>6</v>
      </c>
      <c r="AK47" s="32">
        <v>1.1000000000000001</v>
      </c>
      <c r="AL47" s="26" t="s">
        <v>520</v>
      </c>
      <c r="AM47" s="26">
        <v>69.5</v>
      </c>
      <c r="AN47" s="7">
        <v>0.37</v>
      </c>
      <c r="AO47" s="32" t="s">
        <v>521</v>
      </c>
      <c r="AP47" s="7">
        <v>9</v>
      </c>
      <c r="AQ47" s="26">
        <v>52</v>
      </c>
      <c r="AR47" s="7" t="s">
        <v>522</v>
      </c>
      <c r="AS47" s="7">
        <v>25</v>
      </c>
      <c r="AT47" s="32">
        <v>14.9</v>
      </c>
      <c r="AU47" s="7">
        <v>124</v>
      </c>
      <c r="AV47" s="26" t="s">
        <v>516</v>
      </c>
      <c r="AW47" s="7">
        <v>5</v>
      </c>
      <c r="AX47" s="26">
        <v>9.6</v>
      </c>
      <c r="AY47" s="7">
        <v>1</v>
      </c>
      <c r="AZ47" s="7">
        <v>229</v>
      </c>
      <c r="BA47" s="26">
        <v>0.7</v>
      </c>
      <c r="BB47" s="26">
        <v>1</v>
      </c>
      <c r="BC47" s="26">
        <v>35.5</v>
      </c>
      <c r="BD47" s="26">
        <v>0.7</v>
      </c>
      <c r="BE47" s="32">
        <v>0.41</v>
      </c>
      <c r="BF47" s="26">
        <v>3.9</v>
      </c>
      <c r="BG47" s="7">
        <v>29</v>
      </c>
      <c r="BH47" s="7" t="s">
        <v>519</v>
      </c>
      <c r="BI47" s="7">
        <v>27</v>
      </c>
      <c r="BJ47" s="26">
        <v>2.5</v>
      </c>
      <c r="BK47" s="4">
        <v>30</v>
      </c>
      <c r="BL47" s="4">
        <v>237</v>
      </c>
    </row>
    <row r="48" spans="1:64">
      <c r="A48" s="4" t="s">
        <v>480</v>
      </c>
      <c r="B48" s="7">
        <v>684522</v>
      </c>
      <c r="C48" s="7">
        <v>6593179</v>
      </c>
      <c r="D48" s="26">
        <v>0.1</v>
      </c>
      <c r="E48" s="26">
        <v>0.4</v>
      </c>
      <c r="F48" s="152" t="s">
        <v>106</v>
      </c>
      <c r="G48" s="4" t="s">
        <v>204</v>
      </c>
      <c r="H48" s="4">
        <v>13.42</v>
      </c>
      <c r="I48" s="4">
        <v>2.1</v>
      </c>
      <c r="J48" s="32">
        <v>3.15</v>
      </c>
      <c r="K48" s="32">
        <v>3.7</v>
      </c>
      <c r="L48" s="32">
        <v>0.86</v>
      </c>
      <c r="M48" s="32">
        <v>0.65</v>
      </c>
      <c r="N48" s="26">
        <v>0.04</v>
      </c>
      <c r="O48" s="32">
        <v>3.25</v>
      </c>
      <c r="P48" s="32">
        <v>0.25</v>
      </c>
      <c r="Q48" s="32">
        <v>70.680000000000007</v>
      </c>
      <c r="R48" s="32">
        <v>0.45800000000000002</v>
      </c>
      <c r="S48" s="26">
        <v>98.54</v>
      </c>
      <c r="T48" s="32" t="s">
        <v>516</v>
      </c>
      <c r="U48" s="7" t="s">
        <v>517</v>
      </c>
      <c r="V48" s="7">
        <v>787</v>
      </c>
      <c r="W48" s="26">
        <v>2</v>
      </c>
      <c r="X48" s="7" t="s">
        <v>518</v>
      </c>
      <c r="Y48" s="26">
        <v>217</v>
      </c>
      <c r="Z48" s="26">
        <v>4</v>
      </c>
      <c r="AA48" s="7">
        <v>20</v>
      </c>
      <c r="AB48" s="26">
        <v>1.2</v>
      </c>
      <c r="AC48" s="7" t="s">
        <v>524</v>
      </c>
      <c r="AD48" s="26">
        <v>10</v>
      </c>
      <c r="AE48" s="26">
        <v>4.7</v>
      </c>
      <c r="AF48" s="32">
        <v>1.32</v>
      </c>
      <c r="AG48" s="7">
        <v>18</v>
      </c>
      <c r="AH48" s="26">
        <v>12.6</v>
      </c>
      <c r="AI48" s="7">
        <v>1</v>
      </c>
      <c r="AJ48" s="26">
        <v>10.199999999999999</v>
      </c>
      <c r="AK48" s="32">
        <v>1.8</v>
      </c>
      <c r="AL48" s="26" t="s">
        <v>520</v>
      </c>
      <c r="AM48" s="26">
        <v>108</v>
      </c>
      <c r="AN48" s="7">
        <v>0.55000000000000004</v>
      </c>
      <c r="AO48" s="32">
        <v>2</v>
      </c>
      <c r="AP48" s="7">
        <v>19</v>
      </c>
      <c r="AQ48" s="26">
        <v>86.4</v>
      </c>
      <c r="AR48" s="7" t="s">
        <v>522</v>
      </c>
      <c r="AS48" s="7">
        <v>26</v>
      </c>
      <c r="AT48" s="32">
        <v>23</v>
      </c>
      <c r="AU48" s="7">
        <v>157</v>
      </c>
      <c r="AV48" s="26" t="s">
        <v>516</v>
      </c>
      <c r="AW48" s="7">
        <v>6</v>
      </c>
      <c r="AX48" s="26">
        <v>15.5</v>
      </c>
      <c r="AY48" s="7">
        <v>1</v>
      </c>
      <c r="AZ48" s="7">
        <v>213</v>
      </c>
      <c r="BA48" s="26">
        <v>1.2</v>
      </c>
      <c r="BB48" s="26">
        <v>1.8</v>
      </c>
      <c r="BC48" s="26">
        <v>56.1</v>
      </c>
      <c r="BD48" s="26">
        <v>0.9</v>
      </c>
      <c r="BE48" s="32">
        <v>0.61</v>
      </c>
      <c r="BF48" s="26">
        <v>5.0999999999999996</v>
      </c>
      <c r="BG48" s="7">
        <v>34</v>
      </c>
      <c r="BH48" s="7" t="s">
        <v>519</v>
      </c>
      <c r="BI48" s="7">
        <v>46</v>
      </c>
      <c r="BJ48" s="26">
        <v>3.8</v>
      </c>
      <c r="BK48" s="4">
        <v>40</v>
      </c>
      <c r="BL48" s="4">
        <v>442</v>
      </c>
    </row>
    <row r="49" spans="1:64">
      <c r="A49" s="4" t="s">
        <v>481</v>
      </c>
      <c r="B49" s="7">
        <v>681447</v>
      </c>
      <c r="C49" s="7">
        <v>6595843</v>
      </c>
      <c r="D49" s="26">
        <v>0.1</v>
      </c>
      <c r="E49" s="26">
        <v>0.4</v>
      </c>
      <c r="F49" s="152" t="s">
        <v>290</v>
      </c>
      <c r="G49" s="4" t="s">
        <v>204</v>
      </c>
      <c r="H49" s="4">
        <v>12.99</v>
      </c>
      <c r="I49" s="4">
        <v>2.2400000000000002</v>
      </c>
      <c r="J49" s="32">
        <v>2.34</v>
      </c>
      <c r="K49" s="32">
        <v>3.07</v>
      </c>
      <c r="L49" s="32">
        <v>0.85</v>
      </c>
      <c r="M49" s="32">
        <v>0.61</v>
      </c>
      <c r="N49" s="26">
        <v>3.4000000000000002E-2</v>
      </c>
      <c r="O49" s="32">
        <v>3.41</v>
      </c>
      <c r="P49" s="32">
        <v>0.16</v>
      </c>
      <c r="Q49" s="32">
        <v>72.05</v>
      </c>
      <c r="R49" s="32">
        <v>0.32800000000000001</v>
      </c>
      <c r="S49" s="26">
        <v>98.08</v>
      </c>
      <c r="T49" s="32" t="s">
        <v>516</v>
      </c>
      <c r="U49" s="7" t="s">
        <v>517</v>
      </c>
      <c r="V49" s="7">
        <v>709</v>
      </c>
      <c r="W49" s="26">
        <v>2</v>
      </c>
      <c r="X49" s="7" t="s">
        <v>518</v>
      </c>
      <c r="Y49" s="26">
        <v>164</v>
      </c>
      <c r="Z49" s="26">
        <v>4</v>
      </c>
      <c r="AA49" s="7">
        <v>40</v>
      </c>
      <c r="AB49" s="26">
        <v>0.8</v>
      </c>
      <c r="AC49" s="7" t="s">
        <v>524</v>
      </c>
      <c r="AD49" s="26">
        <v>5.8</v>
      </c>
      <c r="AE49" s="26">
        <v>3</v>
      </c>
      <c r="AF49" s="32">
        <v>0.97</v>
      </c>
      <c r="AG49" s="7">
        <v>18</v>
      </c>
      <c r="AH49" s="26">
        <v>7.4</v>
      </c>
      <c r="AI49" s="7">
        <v>1</v>
      </c>
      <c r="AJ49" s="26">
        <v>9.6</v>
      </c>
      <c r="AK49" s="32">
        <v>1.1000000000000001</v>
      </c>
      <c r="AL49" s="26" t="s">
        <v>520</v>
      </c>
      <c r="AM49" s="26">
        <v>84.7</v>
      </c>
      <c r="AN49" s="7">
        <v>0.41</v>
      </c>
      <c r="AO49" s="32" t="s">
        <v>521</v>
      </c>
      <c r="AP49" s="7">
        <v>8</v>
      </c>
      <c r="AQ49" s="26">
        <v>59</v>
      </c>
      <c r="AR49" s="7" t="s">
        <v>522</v>
      </c>
      <c r="AS49" s="7">
        <v>27</v>
      </c>
      <c r="AT49" s="32">
        <v>16.7</v>
      </c>
      <c r="AU49" s="7">
        <v>101</v>
      </c>
      <c r="AV49" s="26" t="s">
        <v>516</v>
      </c>
      <c r="AW49" s="7">
        <v>4</v>
      </c>
      <c r="AX49" s="26">
        <v>10.199999999999999</v>
      </c>
      <c r="AY49" s="7">
        <v>1</v>
      </c>
      <c r="AZ49" s="7">
        <v>237</v>
      </c>
      <c r="BA49" s="26">
        <v>0.6</v>
      </c>
      <c r="BB49" s="26">
        <v>1</v>
      </c>
      <c r="BC49" s="26">
        <v>46.3</v>
      </c>
      <c r="BD49" s="26">
        <v>0.6</v>
      </c>
      <c r="BE49" s="32">
        <v>0.44</v>
      </c>
      <c r="BF49" s="26">
        <v>4.9000000000000004</v>
      </c>
      <c r="BG49" s="7">
        <v>31</v>
      </c>
      <c r="BH49" s="7" t="s">
        <v>519</v>
      </c>
      <c r="BI49" s="7">
        <v>28</v>
      </c>
      <c r="BJ49" s="26">
        <v>2.8</v>
      </c>
      <c r="BK49" s="4" t="s">
        <v>523</v>
      </c>
      <c r="BL49" s="4">
        <v>365</v>
      </c>
    </row>
    <row r="50" spans="1:64">
      <c r="A50" s="4" t="s">
        <v>482</v>
      </c>
      <c r="B50" s="7">
        <v>679470</v>
      </c>
      <c r="C50" s="7">
        <v>6592681</v>
      </c>
      <c r="D50" s="26">
        <v>0.05</v>
      </c>
      <c r="E50" s="26">
        <v>0.3</v>
      </c>
      <c r="F50" s="152" t="s">
        <v>106</v>
      </c>
      <c r="G50" s="4" t="s">
        <v>204</v>
      </c>
      <c r="H50" s="4">
        <v>13.03</v>
      </c>
      <c r="I50" s="4">
        <v>2.23</v>
      </c>
      <c r="J50" s="32">
        <v>2.23</v>
      </c>
      <c r="K50" s="32">
        <v>3.24</v>
      </c>
      <c r="L50" s="32">
        <v>0.56000000000000005</v>
      </c>
      <c r="M50" s="32">
        <v>0.51</v>
      </c>
      <c r="N50" s="26">
        <v>0.03</v>
      </c>
      <c r="O50" s="32">
        <v>3.49</v>
      </c>
      <c r="P50" s="32">
        <v>0.19</v>
      </c>
      <c r="Q50" s="32">
        <v>72.97</v>
      </c>
      <c r="R50" s="32">
        <v>0.371</v>
      </c>
      <c r="S50" s="26">
        <v>98.86</v>
      </c>
      <c r="T50" s="32" t="s">
        <v>516</v>
      </c>
      <c r="U50" s="7" t="s">
        <v>517</v>
      </c>
      <c r="V50" s="7">
        <v>730</v>
      </c>
      <c r="W50" s="26">
        <v>2</v>
      </c>
      <c r="X50" s="7" t="s">
        <v>518</v>
      </c>
      <c r="Y50" s="26">
        <v>152</v>
      </c>
      <c r="Z50" s="26">
        <v>3</v>
      </c>
      <c r="AA50" s="7">
        <v>20</v>
      </c>
      <c r="AB50" s="26">
        <v>0.8</v>
      </c>
      <c r="AC50" s="7" t="s">
        <v>524</v>
      </c>
      <c r="AD50" s="26">
        <v>7.8</v>
      </c>
      <c r="AE50" s="26">
        <v>4</v>
      </c>
      <c r="AF50" s="32">
        <v>1.1100000000000001</v>
      </c>
      <c r="AG50" s="7">
        <v>17</v>
      </c>
      <c r="AH50" s="26">
        <v>9.1999999999999993</v>
      </c>
      <c r="AI50" s="7">
        <v>1</v>
      </c>
      <c r="AJ50" s="26">
        <v>9.4</v>
      </c>
      <c r="AK50" s="32">
        <v>1.5</v>
      </c>
      <c r="AL50" s="26" t="s">
        <v>520</v>
      </c>
      <c r="AM50" s="26">
        <v>76.8</v>
      </c>
      <c r="AN50" s="7">
        <v>0.49</v>
      </c>
      <c r="AO50" s="32" t="s">
        <v>521</v>
      </c>
      <c r="AP50" s="7">
        <v>10</v>
      </c>
      <c r="AQ50" s="26">
        <v>60.4</v>
      </c>
      <c r="AR50" s="7" t="s">
        <v>522</v>
      </c>
      <c r="AS50" s="7">
        <v>25</v>
      </c>
      <c r="AT50" s="32">
        <v>16.100000000000001</v>
      </c>
      <c r="AU50" s="7">
        <v>106</v>
      </c>
      <c r="AV50" s="26" t="s">
        <v>516</v>
      </c>
      <c r="AW50" s="7">
        <v>5</v>
      </c>
      <c r="AX50" s="26">
        <v>11.1</v>
      </c>
      <c r="AY50" s="7">
        <v>1</v>
      </c>
      <c r="AZ50" s="7">
        <v>238</v>
      </c>
      <c r="BA50" s="26">
        <v>0.8</v>
      </c>
      <c r="BB50" s="26">
        <v>1.4</v>
      </c>
      <c r="BC50" s="26">
        <v>38.5</v>
      </c>
      <c r="BD50" s="26">
        <v>0.6</v>
      </c>
      <c r="BE50" s="32">
        <v>0.52</v>
      </c>
      <c r="BF50" s="26">
        <v>4.5999999999999996</v>
      </c>
      <c r="BG50" s="7">
        <v>30</v>
      </c>
      <c r="BH50" s="7" t="s">
        <v>519</v>
      </c>
      <c r="BI50" s="7">
        <v>36</v>
      </c>
      <c r="BJ50" s="26">
        <v>3.3</v>
      </c>
      <c r="BK50" s="4" t="s">
        <v>523</v>
      </c>
      <c r="BL50" s="4">
        <v>387</v>
      </c>
    </row>
    <row r="51" spans="1:64">
      <c r="A51" s="4" t="s">
        <v>483</v>
      </c>
      <c r="B51" s="7">
        <v>681104</v>
      </c>
      <c r="C51" s="7">
        <v>6586940</v>
      </c>
      <c r="D51" s="26">
        <v>0.3</v>
      </c>
      <c r="E51" s="26">
        <v>0.5</v>
      </c>
      <c r="F51" s="152" t="s">
        <v>290</v>
      </c>
      <c r="G51" s="4" t="s">
        <v>291</v>
      </c>
      <c r="H51" s="4">
        <v>14.02</v>
      </c>
      <c r="I51" s="4">
        <v>2.04</v>
      </c>
      <c r="J51" s="32">
        <v>4.71</v>
      </c>
      <c r="K51" s="32">
        <v>3.82</v>
      </c>
      <c r="L51" s="32">
        <v>3.11</v>
      </c>
      <c r="M51" s="32">
        <v>0.95</v>
      </c>
      <c r="N51" s="26">
        <v>4.7E-2</v>
      </c>
      <c r="O51" s="32">
        <v>3.24</v>
      </c>
      <c r="P51" s="32">
        <v>0.3</v>
      </c>
      <c r="Q51" s="32">
        <v>66.61</v>
      </c>
      <c r="R51" s="32">
        <v>0.68700000000000006</v>
      </c>
      <c r="S51" s="26">
        <v>99.54</v>
      </c>
      <c r="T51" s="32" t="s">
        <v>516</v>
      </c>
      <c r="U51" s="7" t="s">
        <v>517</v>
      </c>
      <c r="V51" s="7">
        <v>760</v>
      </c>
      <c r="W51" s="26">
        <v>2</v>
      </c>
      <c r="X51" s="7" t="s">
        <v>518</v>
      </c>
      <c r="Y51" s="26">
        <v>284</v>
      </c>
      <c r="Z51" s="26">
        <v>6</v>
      </c>
      <c r="AA51" s="7" t="s">
        <v>522</v>
      </c>
      <c r="AB51" s="26">
        <v>2</v>
      </c>
      <c r="AC51" s="7">
        <v>10</v>
      </c>
      <c r="AD51" s="26">
        <v>15.4</v>
      </c>
      <c r="AE51" s="26">
        <v>7.2</v>
      </c>
      <c r="AF51" s="32">
        <v>1.48</v>
      </c>
      <c r="AG51" s="7">
        <v>25</v>
      </c>
      <c r="AH51" s="26">
        <v>18.3</v>
      </c>
      <c r="AI51" s="7">
        <v>1</v>
      </c>
      <c r="AJ51" s="26">
        <v>18.3</v>
      </c>
      <c r="AK51" s="32">
        <v>2.7</v>
      </c>
      <c r="AL51" s="26" t="s">
        <v>520</v>
      </c>
      <c r="AM51" s="26">
        <v>145</v>
      </c>
      <c r="AN51" s="7">
        <v>0.82</v>
      </c>
      <c r="AO51" s="32">
        <v>2</v>
      </c>
      <c r="AP51" s="7">
        <v>28</v>
      </c>
      <c r="AQ51" s="26">
        <v>117</v>
      </c>
      <c r="AR51" s="7" t="s">
        <v>522</v>
      </c>
      <c r="AS51" s="7">
        <v>25</v>
      </c>
      <c r="AT51" s="32">
        <v>32.700000000000003</v>
      </c>
      <c r="AU51" s="7">
        <v>191</v>
      </c>
      <c r="AV51" s="26" t="s">
        <v>516</v>
      </c>
      <c r="AW51" s="7">
        <v>9</v>
      </c>
      <c r="AX51" s="26">
        <v>22</v>
      </c>
      <c r="AY51" s="7">
        <v>2</v>
      </c>
      <c r="AZ51" s="7">
        <v>174</v>
      </c>
      <c r="BA51" s="26">
        <v>1.8</v>
      </c>
      <c r="BB51" s="26">
        <v>2.7</v>
      </c>
      <c r="BC51" s="26">
        <v>69.599999999999994</v>
      </c>
      <c r="BD51" s="26">
        <v>1</v>
      </c>
      <c r="BE51" s="32">
        <v>0.91</v>
      </c>
      <c r="BF51" s="26">
        <v>7.6</v>
      </c>
      <c r="BG51" s="7">
        <v>44</v>
      </c>
      <c r="BH51" s="7" t="s">
        <v>519</v>
      </c>
      <c r="BI51" s="7">
        <v>69</v>
      </c>
      <c r="BJ51" s="26">
        <v>5.7</v>
      </c>
      <c r="BK51" s="4">
        <v>80</v>
      </c>
      <c r="BL51" s="4">
        <v>704</v>
      </c>
    </row>
    <row r="52" spans="1:64">
      <c r="A52" s="4" t="s">
        <v>484</v>
      </c>
      <c r="B52" s="7">
        <v>687707</v>
      </c>
      <c r="C52" s="7">
        <v>6589131</v>
      </c>
      <c r="D52" s="26">
        <v>0.05</v>
      </c>
      <c r="E52" s="26">
        <v>0.4</v>
      </c>
      <c r="F52" s="152" t="s">
        <v>106</v>
      </c>
      <c r="G52" s="4" t="s">
        <v>204</v>
      </c>
      <c r="H52" s="4">
        <v>12.82</v>
      </c>
      <c r="I52" s="4">
        <v>2.2200000000000002</v>
      </c>
      <c r="J52" s="32">
        <v>3.04</v>
      </c>
      <c r="K52" s="32">
        <v>3.25</v>
      </c>
      <c r="L52" s="32">
        <v>1.05</v>
      </c>
      <c r="M52" s="32">
        <v>0.97</v>
      </c>
      <c r="N52" s="26">
        <v>3.7999999999999999E-2</v>
      </c>
      <c r="O52" s="32">
        <v>3.2</v>
      </c>
      <c r="P52" s="32">
        <v>0.19</v>
      </c>
      <c r="Q52" s="32">
        <v>71.55</v>
      </c>
      <c r="R52" s="32">
        <v>0.46899999999999997</v>
      </c>
      <c r="S52" s="26">
        <v>98.79</v>
      </c>
      <c r="T52" s="32" t="s">
        <v>516</v>
      </c>
      <c r="U52" s="7" t="s">
        <v>517</v>
      </c>
      <c r="V52" s="7">
        <v>791</v>
      </c>
      <c r="W52" s="26">
        <v>2</v>
      </c>
      <c r="X52" s="7" t="s">
        <v>518</v>
      </c>
      <c r="Y52" s="26">
        <v>144</v>
      </c>
      <c r="Z52" s="26">
        <v>5</v>
      </c>
      <c r="AA52" s="7">
        <v>40</v>
      </c>
      <c r="AB52" s="26">
        <v>1.5</v>
      </c>
      <c r="AC52" s="7" t="s">
        <v>524</v>
      </c>
      <c r="AD52" s="26">
        <v>7.4</v>
      </c>
      <c r="AE52" s="26">
        <v>3.7</v>
      </c>
      <c r="AF52" s="32">
        <v>1.1000000000000001</v>
      </c>
      <c r="AG52" s="7">
        <v>17</v>
      </c>
      <c r="AH52" s="26">
        <v>9.1999999999999993</v>
      </c>
      <c r="AI52" s="7">
        <v>1</v>
      </c>
      <c r="AJ52" s="26">
        <v>8.6</v>
      </c>
      <c r="AK52" s="32">
        <v>1.4</v>
      </c>
      <c r="AL52" s="26" t="s">
        <v>520</v>
      </c>
      <c r="AM52" s="26">
        <v>77.8</v>
      </c>
      <c r="AN52" s="7">
        <v>0.45</v>
      </c>
      <c r="AO52" s="32" t="s">
        <v>521</v>
      </c>
      <c r="AP52" s="7">
        <v>12</v>
      </c>
      <c r="AQ52" s="26">
        <v>62.6</v>
      </c>
      <c r="AR52" s="7" t="s">
        <v>522</v>
      </c>
      <c r="AS52" s="7">
        <v>24</v>
      </c>
      <c r="AT52" s="32">
        <v>17.100000000000001</v>
      </c>
      <c r="AU52" s="7">
        <v>123</v>
      </c>
      <c r="AV52" s="26" t="s">
        <v>516</v>
      </c>
      <c r="AW52" s="7">
        <v>6</v>
      </c>
      <c r="AX52" s="26">
        <v>11.3</v>
      </c>
      <c r="AY52" s="7">
        <v>1</v>
      </c>
      <c r="AZ52" s="7">
        <v>244</v>
      </c>
      <c r="BA52" s="26">
        <v>1</v>
      </c>
      <c r="BB52" s="26">
        <v>1.3</v>
      </c>
      <c r="BC52" s="26">
        <v>43.5</v>
      </c>
      <c r="BD52" s="26">
        <v>0.7</v>
      </c>
      <c r="BE52" s="32">
        <v>0.49</v>
      </c>
      <c r="BF52" s="26">
        <v>4.3</v>
      </c>
      <c r="BG52" s="7">
        <v>40</v>
      </c>
      <c r="BH52" s="7" t="s">
        <v>519</v>
      </c>
      <c r="BI52" s="7">
        <v>34</v>
      </c>
      <c r="BJ52" s="26">
        <v>3.2</v>
      </c>
      <c r="BK52" s="4">
        <v>30</v>
      </c>
      <c r="BL52" s="4">
        <v>352</v>
      </c>
    </row>
    <row r="53" spans="1:64">
      <c r="A53" s="4" t="s">
        <v>485</v>
      </c>
      <c r="B53" s="7">
        <v>676227</v>
      </c>
      <c r="C53" s="7">
        <v>6587736</v>
      </c>
      <c r="D53" s="26">
        <v>0.2</v>
      </c>
      <c r="E53" s="26">
        <v>0.4</v>
      </c>
      <c r="F53" s="152" t="s">
        <v>290</v>
      </c>
      <c r="G53" s="4" t="s">
        <v>204</v>
      </c>
      <c r="H53" s="4">
        <v>13.72</v>
      </c>
      <c r="I53" s="4">
        <v>1.82</v>
      </c>
      <c r="J53" s="32">
        <v>4.43</v>
      </c>
      <c r="K53" s="32">
        <v>3.73</v>
      </c>
      <c r="L53" s="32">
        <v>2.1800000000000002</v>
      </c>
      <c r="M53" s="32">
        <v>1</v>
      </c>
      <c r="N53" s="26">
        <v>5.2999999999999999E-2</v>
      </c>
      <c r="O53" s="32">
        <v>3.02</v>
      </c>
      <c r="P53" s="32">
        <v>0.2</v>
      </c>
      <c r="Q53" s="32">
        <v>68.8</v>
      </c>
      <c r="R53" s="32">
        <v>0.59499999999999997</v>
      </c>
      <c r="S53" s="26">
        <v>99.55</v>
      </c>
      <c r="T53" s="32" t="s">
        <v>516</v>
      </c>
      <c r="U53" s="7" t="s">
        <v>517</v>
      </c>
      <c r="V53" s="7">
        <v>772</v>
      </c>
      <c r="W53" s="26">
        <v>2</v>
      </c>
      <c r="X53" s="7" t="s">
        <v>518</v>
      </c>
      <c r="Y53" s="26">
        <v>229</v>
      </c>
      <c r="Z53" s="26">
        <v>7</v>
      </c>
      <c r="AA53" s="7">
        <v>20</v>
      </c>
      <c r="AB53" s="26">
        <v>1.9</v>
      </c>
      <c r="AC53" s="7">
        <v>30</v>
      </c>
      <c r="AD53" s="26">
        <v>8</v>
      </c>
      <c r="AE53" s="26">
        <v>3.5</v>
      </c>
      <c r="AF53" s="32">
        <v>1.23</v>
      </c>
      <c r="AG53" s="7">
        <v>23</v>
      </c>
      <c r="AH53" s="26">
        <v>11</v>
      </c>
      <c r="AI53" s="7">
        <v>1</v>
      </c>
      <c r="AJ53" s="26">
        <v>8.6</v>
      </c>
      <c r="AK53" s="32">
        <v>1.3</v>
      </c>
      <c r="AL53" s="26" t="s">
        <v>520</v>
      </c>
      <c r="AM53" s="26">
        <v>136</v>
      </c>
      <c r="AN53" s="7">
        <v>0.47</v>
      </c>
      <c r="AO53" s="32" t="s">
        <v>521</v>
      </c>
      <c r="AP53" s="7">
        <v>18</v>
      </c>
      <c r="AQ53" s="26">
        <v>103</v>
      </c>
      <c r="AR53" s="7" t="s">
        <v>522</v>
      </c>
      <c r="AS53" s="7">
        <v>27</v>
      </c>
      <c r="AT53" s="32">
        <v>29.1</v>
      </c>
      <c r="AU53" s="7">
        <v>191</v>
      </c>
      <c r="AV53" s="26" t="s">
        <v>516</v>
      </c>
      <c r="AW53" s="7">
        <v>7</v>
      </c>
      <c r="AX53" s="26">
        <v>16</v>
      </c>
      <c r="AY53" s="7">
        <v>2</v>
      </c>
      <c r="AZ53" s="7">
        <v>199</v>
      </c>
      <c r="BA53" s="26">
        <v>1.4</v>
      </c>
      <c r="BB53" s="26">
        <v>1.5</v>
      </c>
      <c r="BC53" s="26">
        <v>74.3</v>
      </c>
      <c r="BD53" s="26">
        <v>1.1000000000000001</v>
      </c>
      <c r="BE53" s="32">
        <v>0.48</v>
      </c>
      <c r="BF53" s="26">
        <v>9</v>
      </c>
      <c r="BG53" s="7">
        <v>41</v>
      </c>
      <c r="BH53" s="7" t="s">
        <v>519</v>
      </c>
      <c r="BI53" s="7">
        <v>36</v>
      </c>
      <c r="BJ53" s="26">
        <v>3.1</v>
      </c>
      <c r="BK53" s="4">
        <v>80</v>
      </c>
      <c r="BL53" s="4">
        <v>346</v>
      </c>
    </row>
    <row r="54" spans="1:64">
      <c r="A54" s="4" t="s">
        <v>486</v>
      </c>
      <c r="B54" s="7">
        <v>678878</v>
      </c>
      <c r="C54" s="7">
        <v>6584035</v>
      </c>
      <c r="D54" s="26">
        <v>0.2</v>
      </c>
      <c r="E54" s="26">
        <v>0.5</v>
      </c>
      <c r="F54" s="152" t="s">
        <v>328</v>
      </c>
      <c r="G54" s="4" t="s">
        <v>204</v>
      </c>
      <c r="H54" s="4">
        <v>13.74</v>
      </c>
      <c r="I54" s="4">
        <v>1.76</v>
      </c>
      <c r="J54" s="32">
        <v>3.2</v>
      </c>
      <c r="K54" s="32">
        <v>3.85</v>
      </c>
      <c r="L54" s="32">
        <v>1.93</v>
      </c>
      <c r="M54" s="32">
        <v>0.73</v>
      </c>
      <c r="N54" s="26">
        <v>4.2000000000000003E-2</v>
      </c>
      <c r="O54" s="32">
        <v>3.24</v>
      </c>
      <c r="P54" s="32">
        <v>0.15</v>
      </c>
      <c r="Q54" s="32">
        <v>68.91</v>
      </c>
      <c r="R54" s="32">
        <v>0.41599999999999998</v>
      </c>
      <c r="S54" s="26">
        <v>97.98</v>
      </c>
      <c r="T54" s="32" t="s">
        <v>516</v>
      </c>
      <c r="U54" s="7" t="s">
        <v>517</v>
      </c>
      <c r="V54" s="7">
        <v>780</v>
      </c>
      <c r="W54" s="26">
        <v>2</v>
      </c>
      <c r="X54" s="7" t="s">
        <v>518</v>
      </c>
      <c r="Y54" s="26">
        <v>201</v>
      </c>
      <c r="Z54" s="26">
        <v>6</v>
      </c>
      <c r="AA54" s="7" t="s">
        <v>522</v>
      </c>
      <c r="AB54" s="26">
        <v>1.5</v>
      </c>
      <c r="AC54" s="7">
        <v>10</v>
      </c>
      <c r="AD54" s="26">
        <v>6.6</v>
      </c>
      <c r="AE54" s="26">
        <v>3.2</v>
      </c>
      <c r="AF54" s="32">
        <v>1.1100000000000001</v>
      </c>
      <c r="AG54" s="7">
        <v>21</v>
      </c>
      <c r="AH54" s="26">
        <v>8</v>
      </c>
      <c r="AI54" s="7">
        <v>1</v>
      </c>
      <c r="AJ54" s="26">
        <v>7.4</v>
      </c>
      <c r="AK54" s="32">
        <v>1.2</v>
      </c>
      <c r="AL54" s="26" t="s">
        <v>520</v>
      </c>
      <c r="AM54" s="26">
        <v>101</v>
      </c>
      <c r="AN54" s="7">
        <v>0.37</v>
      </c>
      <c r="AO54" s="32" t="s">
        <v>521</v>
      </c>
      <c r="AP54" s="7">
        <v>16</v>
      </c>
      <c r="AQ54" s="26">
        <v>70.400000000000006</v>
      </c>
      <c r="AR54" s="7" t="s">
        <v>522</v>
      </c>
      <c r="AS54" s="7">
        <v>30</v>
      </c>
      <c r="AT54" s="32">
        <v>19.5</v>
      </c>
      <c r="AU54" s="7">
        <v>175</v>
      </c>
      <c r="AV54" s="26" t="s">
        <v>516</v>
      </c>
      <c r="AW54" s="7">
        <v>6</v>
      </c>
      <c r="AX54" s="26">
        <v>11.6</v>
      </c>
      <c r="AY54" s="7">
        <v>1</v>
      </c>
      <c r="AZ54" s="7">
        <v>207</v>
      </c>
      <c r="BA54" s="26">
        <v>0.9</v>
      </c>
      <c r="BB54" s="26">
        <v>1.2</v>
      </c>
      <c r="BC54" s="26">
        <v>57.6</v>
      </c>
      <c r="BD54" s="26">
        <v>1.1000000000000001</v>
      </c>
      <c r="BE54" s="32">
        <v>0.43</v>
      </c>
      <c r="BF54" s="26">
        <v>5.3</v>
      </c>
      <c r="BG54" s="7">
        <v>31</v>
      </c>
      <c r="BH54" s="7" t="s">
        <v>519</v>
      </c>
      <c r="BI54" s="7">
        <v>31</v>
      </c>
      <c r="BJ54" s="26">
        <v>2.5</v>
      </c>
      <c r="BK54" s="4">
        <v>60</v>
      </c>
      <c r="BL54" s="4">
        <v>283</v>
      </c>
    </row>
    <row r="55" spans="1:64">
      <c r="A55" s="4" t="s">
        <v>487</v>
      </c>
      <c r="B55" s="7">
        <v>682848</v>
      </c>
      <c r="C55" s="7">
        <v>6583814</v>
      </c>
      <c r="D55" s="26">
        <v>0.2</v>
      </c>
      <c r="E55" s="26">
        <v>0.4</v>
      </c>
      <c r="F55" s="152" t="s">
        <v>290</v>
      </c>
      <c r="G55" s="4" t="s">
        <v>204</v>
      </c>
      <c r="H55" s="4">
        <v>14.04</v>
      </c>
      <c r="I55" s="4">
        <v>1.76</v>
      </c>
      <c r="J55" s="32">
        <v>3.85</v>
      </c>
      <c r="K55" s="32">
        <v>3.55</v>
      </c>
      <c r="L55" s="32">
        <v>2.38</v>
      </c>
      <c r="M55" s="32">
        <v>1.02</v>
      </c>
      <c r="N55" s="26">
        <v>4.9000000000000002E-2</v>
      </c>
      <c r="O55" s="32">
        <v>2.98</v>
      </c>
      <c r="P55" s="32">
        <v>0.15</v>
      </c>
      <c r="Q55" s="32">
        <v>68.66</v>
      </c>
      <c r="R55" s="32">
        <v>0.50900000000000001</v>
      </c>
      <c r="S55" s="26">
        <v>98.95</v>
      </c>
      <c r="T55" s="32" t="s">
        <v>516</v>
      </c>
      <c r="U55" s="7" t="s">
        <v>517</v>
      </c>
      <c r="V55" s="7">
        <v>754</v>
      </c>
      <c r="W55" s="26">
        <v>3</v>
      </c>
      <c r="X55" s="7" t="s">
        <v>518</v>
      </c>
      <c r="Y55" s="26">
        <v>205</v>
      </c>
      <c r="Z55" s="26">
        <v>6</v>
      </c>
      <c r="AA55" s="7">
        <v>30</v>
      </c>
      <c r="AB55" s="26">
        <v>2</v>
      </c>
      <c r="AC55" s="7">
        <v>10</v>
      </c>
      <c r="AD55" s="26">
        <v>9.6</v>
      </c>
      <c r="AE55" s="26">
        <v>5.4</v>
      </c>
      <c r="AF55" s="32">
        <v>1.07</v>
      </c>
      <c r="AG55" s="7">
        <v>20</v>
      </c>
      <c r="AH55" s="26">
        <v>10.5</v>
      </c>
      <c r="AI55" s="7">
        <v>1</v>
      </c>
      <c r="AJ55" s="26">
        <v>11.1</v>
      </c>
      <c r="AK55" s="32">
        <v>1.9</v>
      </c>
      <c r="AL55" s="26" t="s">
        <v>520</v>
      </c>
      <c r="AM55" s="26">
        <v>101</v>
      </c>
      <c r="AN55" s="7">
        <v>0.83</v>
      </c>
      <c r="AO55" s="32" t="s">
        <v>521</v>
      </c>
      <c r="AP55" s="7">
        <v>18</v>
      </c>
      <c r="AQ55" s="26">
        <v>78.599999999999994</v>
      </c>
      <c r="AR55" s="7" t="s">
        <v>522</v>
      </c>
      <c r="AS55" s="7">
        <v>34</v>
      </c>
      <c r="AT55" s="32">
        <v>21.3</v>
      </c>
      <c r="AU55" s="7">
        <v>165</v>
      </c>
      <c r="AV55" s="26" t="s">
        <v>516</v>
      </c>
      <c r="AW55" s="7">
        <v>8</v>
      </c>
      <c r="AX55" s="26">
        <v>13.9</v>
      </c>
      <c r="AY55" s="7">
        <v>11</v>
      </c>
      <c r="AZ55" s="7">
        <v>185</v>
      </c>
      <c r="BA55" s="26">
        <v>1.4</v>
      </c>
      <c r="BB55" s="26">
        <v>1.6</v>
      </c>
      <c r="BC55" s="26">
        <v>60.6</v>
      </c>
      <c r="BD55" s="26">
        <v>0.9</v>
      </c>
      <c r="BE55" s="32">
        <v>0.81</v>
      </c>
      <c r="BF55" s="26">
        <v>5.9</v>
      </c>
      <c r="BG55" s="7">
        <v>40</v>
      </c>
      <c r="BH55" s="7" t="s">
        <v>519</v>
      </c>
      <c r="BI55" s="7">
        <v>48</v>
      </c>
      <c r="BJ55" s="26">
        <v>5.3</v>
      </c>
      <c r="BK55" s="4">
        <v>50</v>
      </c>
      <c r="BL55" s="4">
        <v>436</v>
      </c>
    </row>
    <row r="56" spans="1:64">
      <c r="A56" s="4" t="s">
        <v>488</v>
      </c>
      <c r="B56" s="7">
        <v>696270</v>
      </c>
      <c r="C56" s="7">
        <v>6587253</v>
      </c>
      <c r="D56" s="26">
        <v>0.2</v>
      </c>
      <c r="E56" s="26">
        <v>0.4</v>
      </c>
      <c r="F56" s="152" t="s">
        <v>329</v>
      </c>
      <c r="G56" s="4" t="s">
        <v>204</v>
      </c>
      <c r="H56" s="4">
        <v>13.44</v>
      </c>
      <c r="I56" s="4">
        <v>2.13</v>
      </c>
      <c r="J56" s="32">
        <v>3.05</v>
      </c>
      <c r="K56" s="32">
        <v>3.37</v>
      </c>
      <c r="L56" s="32">
        <v>1.29</v>
      </c>
      <c r="M56" s="32">
        <v>1.01</v>
      </c>
      <c r="N56" s="26">
        <v>3.6999999999999998E-2</v>
      </c>
      <c r="O56" s="32">
        <v>3.23</v>
      </c>
      <c r="P56" s="32">
        <v>0.17</v>
      </c>
      <c r="Q56" s="32">
        <v>72.72</v>
      </c>
      <c r="R56" s="32">
        <v>0.44900000000000001</v>
      </c>
      <c r="S56" s="26">
        <v>100.9</v>
      </c>
      <c r="T56" s="32" t="s">
        <v>516</v>
      </c>
      <c r="U56" s="7" t="s">
        <v>517</v>
      </c>
      <c r="V56" s="7">
        <v>787</v>
      </c>
      <c r="W56" s="26">
        <v>2</v>
      </c>
      <c r="X56" s="7" t="s">
        <v>518</v>
      </c>
      <c r="Y56" s="26">
        <v>116</v>
      </c>
      <c r="Z56" s="26">
        <v>6</v>
      </c>
      <c r="AA56" s="7">
        <v>40</v>
      </c>
      <c r="AB56" s="26">
        <v>1.9</v>
      </c>
      <c r="AC56" s="7" t="s">
        <v>524</v>
      </c>
      <c r="AD56" s="26">
        <v>5.3</v>
      </c>
      <c r="AE56" s="26">
        <v>2.6</v>
      </c>
      <c r="AF56" s="32">
        <v>1.07</v>
      </c>
      <c r="AG56" s="7">
        <v>19</v>
      </c>
      <c r="AH56" s="26">
        <v>6.4</v>
      </c>
      <c r="AI56" s="7">
        <v>1</v>
      </c>
      <c r="AJ56" s="26">
        <v>6.2</v>
      </c>
      <c r="AK56" s="32">
        <v>1</v>
      </c>
      <c r="AL56" s="26" t="s">
        <v>520</v>
      </c>
      <c r="AM56" s="26">
        <v>58.7</v>
      </c>
      <c r="AN56" s="7">
        <v>0.37</v>
      </c>
      <c r="AO56" s="32" t="s">
        <v>521</v>
      </c>
      <c r="AP56" s="7">
        <v>10</v>
      </c>
      <c r="AQ56" s="26">
        <v>46.5</v>
      </c>
      <c r="AR56" s="7" t="s">
        <v>522</v>
      </c>
      <c r="AS56" s="7">
        <v>24</v>
      </c>
      <c r="AT56" s="32">
        <v>12.9</v>
      </c>
      <c r="AU56" s="7">
        <v>133</v>
      </c>
      <c r="AV56" s="26" t="s">
        <v>516</v>
      </c>
      <c r="AW56" s="7">
        <v>7</v>
      </c>
      <c r="AX56" s="26">
        <v>8.8000000000000007</v>
      </c>
      <c r="AY56" s="7">
        <v>1</v>
      </c>
      <c r="AZ56" s="7">
        <v>268</v>
      </c>
      <c r="BA56" s="26">
        <v>0.9</v>
      </c>
      <c r="BB56" s="26">
        <v>0.9</v>
      </c>
      <c r="BC56" s="26">
        <v>27.3</v>
      </c>
      <c r="BD56" s="26">
        <v>0.8</v>
      </c>
      <c r="BE56" s="32">
        <v>0.36</v>
      </c>
      <c r="BF56" s="26">
        <v>3.1</v>
      </c>
      <c r="BG56" s="7">
        <v>45</v>
      </c>
      <c r="BH56" s="7" t="s">
        <v>519</v>
      </c>
      <c r="BI56" s="7">
        <v>25</v>
      </c>
      <c r="BJ56" s="26">
        <v>2.4</v>
      </c>
      <c r="BK56" s="4">
        <v>40</v>
      </c>
      <c r="BL56" s="4">
        <v>242</v>
      </c>
    </row>
    <row r="57" spans="1:64">
      <c r="A57" s="4" t="s">
        <v>489</v>
      </c>
      <c r="B57" s="7">
        <v>694172</v>
      </c>
      <c r="C57" s="7">
        <v>6585594</v>
      </c>
      <c r="D57" s="26">
        <v>0.4</v>
      </c>
      <c r="E57" s="26">
        <v>0.6</v>
      </c>
      <c r="F57" s="152" t="s">
        <v>924</v>
      </c>
      <c r="G57" s="4" t="s">
        <v>291</v>
      </c>
      <c r="H57" s="4">
        <v>15.4</v>
      </c>
      <c r="I57" s="4">
        <v>3.1</v>
      </c>
      <c r="J57" s="32">
        <v>7.02</v>
      </c>
      <c r="K57" s="32">
        <v>4.3600000000000003</v>
      </c>
      <c r="L57" s="32">
        <v>1.66</v>
      </c>
      <c r="M57" s="32">
        <v>1.29</v>
      </c>
      <c r="N57" s="26">
        <v>0.108</v>
      </c>
      <c r="O57" s="32">
        <v>3.28</v>
      </c>
      <c r="P57" s="32">
        <v>0.74</v>
      </c>
      <c r="Q57" s="32">
        <v>62.86</v>
      </c>
      <c r="R57" s="32">
        <v>1.0740000000000001</v>
      </c>
      <c r="S57" s="26">
        <v>100.9</v>
      </c>
      <c r="T57" s="32" t="s">
        <v>516</v>
      </c>
      <c r="U57" s="7" t="s">
        <v>517</v>
      </c>
      <c r="V57" s="7">
        <v>1204</v>
      </c>
      <c r="W57" s="26">
        <v>3</v>
      </c>
      <c r="X57" s="7" t="s">
        <v>518</v>
      </c>
      <c r="Y57" s="26">
        <v>679</v>
      </c>
      <c r="Z57" s="26">
        <v>13</v>
      </c>
      <c r="AA57" s="7">
        <v>20</v>
      </c>
      <c r="AB57" s="26">
        <v>1.4</v>
      </c>
      <c r="AC57" s="7">
        <v>40</v>
      </c>
      <c r="AD57" s="26">
        <v>27.7</v>
      </c>
      <c r="AE57" s="26">
        <v>13</v>
      </c>
      <c r="AF57" s="32">
        <v>2.99</v>
      </c>
      <c r="AG57" s="7">
        <v>29</v>
      </c>
      <c r="AH57" s="26">
        <v>35.5</v>
      </c>
      <c r="AI57" s="7">
        <v>1</v>
      </c>
      <c r="AJ57" s="26">
        <v>8.8000000000000007</v>
      </c>
      <c r="AK57" s="32">
        <v>5</v>
      </c>
      <c r="AL57" s="26" t="s">
        <v>520</v>
      </c>
      <c r="AM57" s="26">
        <v>336</v>
      </c>
      <c r="AN57" s="7">
        <v>1.39</v>
      </c>
      <c r="AO57" s="32">
        <v>2</v>
      </c>
      <c r="AP57" s="7">
        <v>38</v>
      </c>
      <c r="AQ57" s="26">
        <v>275</v>
      </c>
      <c r="AR57" s="7" t="s">
        <v>522</v>
      </c>
      <c r="AS57" s="7">
        <v>29</v>
      </c>
      <c r="AT57" s="32">
        <v>74.099999999999994</v>
      </c>
      <c r="AU57" s="7">
        <v>199</v>
      </c>
      <c r="AV57" s="26" t="s">
        <v>516</v>
      </c>
      <c r="AW57" s="7">
        <v>14</v>
      </c>
      <c r="AX57" s="26">
        <v>47.1</v>
      </c>
      <c r="AY57" s="7">
        <v>2</v>
      </c>
      <c r="AZ57" s="7">
        <v>217</v>
      </c>
      <c r="BA57" s="26">
        <v>2.2000000000000002</v>
      </c>
      <c r="BB57" s="26">
        <v>4.8</v>
      </c>
      <c r="BC57" s="26">
        <v>84.3</v>
      </c>
      <c r="BD57" s="26">
        <v>1.1000000000000001</v>
      </c>
      <c r="BE57" s="32">
        <v>1.63</v>
      </c>
      <c r="BF57" s="26">
        <v>6.7</v>
      </c>
      <c r="BG57" s="7">
        <v>64</v>
      </c>
      <c r="BH57" s="7" t="s">
        <v>519</v>
      </c>
      <c r="BI57" s="7">
        <v>125</v>
      </c>
      <c r="BJ57" s="26">
        <v>9.4</v>
      </c>
      <c r="BK57" s="4">
        <v>140</v>
      </c>
      <c r="BL57" s="4">
        <v>1056</v>
      </c>
    </row>
    <row r="58" spans="1:64">
      <c r="A58" s="4" t="s">
        <v>490</v>
      </c>
      <c r="B58" s="7">
        <v>692380</v>
      </c>
      <c r="C58" s="7">
        <v>6588302</v>
      </c>
      <c r="D58" s="26">
        <v>0.2</v>
      </c>
      <c r="E58" s="26">
        <v>0.4</v>
      </c>
      <c r="F58" s="152" t="s">
        <v>328</v>
      </c>
      <c r="G58" s="4" t="s">
        <v>287</v>
      </c>
      <c r="H58" s="4">
        <v>14.18</v>
      </c>
      <c r="I58" s="4">
        <v>2.2599999999999998</v>
      </c>
      <c r="J58" s="32">
        <v>4.9800000000000004</v>
      </c>
      <c r="K58" s="32">
        <v>4.01</v>
      </c>
      <c r="L58" s="32">
        <v>2.4500000000000002</v>
      </c>
      <c r="M58" s="32">
        <v>1.1399999999999999</v>
      </c>
      <c r="N58" s="26">
        <v>6.0999999999999999E-2</v>
      </c>
      <c r="O58" s="32">
        <v>3.21</v>
      </c>
      <c r="P58" s="32">
        <v>0.36</v>
      </c>
      <c r="Q58" s="32">
        <v>65.3</v>
      </c>
      <c r="R58" s="32">
        <v>0.69699999999999995</v>
      </c>
      <c r="S58" s="26">
        <v>98.63</v>
      </c>
      <c r="T58" s="32" t="s">
        <v>516</v>
      </c>
      <c r="U58" s="7" t="s">
        <v>517</v>
      </c>
      <c r="V58" s="7">
        <v>948</v>
      </c>
      <c r="W58" s="26">
        <v>2</v>
      </c>
      <c r="X58" s="7" t="s">
        <v>518</v>
      </c>
      <c r="Y58" s="26">
        <v>268</v>
      </c>
      <c r="Z58" s="26">
        <v>9</v>
      </c>
      <c r="AA58" s="7">
        <v>20</v>
      </c>
      <c r="AB58" s="26">
        <v>1.3</v>
      </c>
      <c r="AC58" s="7">
        <v>20</v>
      </c>
      <c r="AD58" s="26">
        <v>13.1</v>
      </c>
      <c r="AE58" s="26">
        <v>6.4</v>
      </c>
      <c r="AF58" s="32">
        <v>1.63</v>
      </c>
      <c r="AG58" s="7">
        <v>21</v>
      </c>
      <c r="AH58" s="26">
        <v>15.6</v>
      </c>
      <c r="AI58" s="7">
        <v>1</v>
      </c>
      <c r="AJ58" s="26">
        <v>6.9</v>
      </c>
      <c r="AK58" s="32">
        <v>2.4</v>
      </c>
      <c r="AL58" s="26" t="s">
        <v>520</v>
      </c>
      <c r="AM58" s="26">
        <v>116</v>
      </c>
      <c r="AN58" s="7">
        <v>0.63</v>
      </c>
      <c r="AO58" s="32">
        <v>2</v>
      </c>
      <c r="AP58" s="7">
        <v>28</v>
      </c>
      <c r="AQ58" s="26">
        <v>100</v>
      </c>
      <c r="AR58" s="7" t="s">
        <v>522</v>
      </c>
      <c r="AS58" s="7">
        <v>23</v>
      </c>
      <c r="AT58" s="32">
        <v>26</v>
      </c>
      <c r="AU58" s="7">
        <v>192</v>
      </c>
      <c r="AV58" s="26" t="s">
        <v>516</v>
      </c>
      <c r="AW58" s="7">
        <v>9</v>
      </c>
      <c r="AX58" s="26">
        <v>18.600000000000001</v>
      </c>
      <c r="AY58" s="7">
        <v>1</v>
      </c>
      <c r="AZ58" s="7">
        <v>203</v>
      </c>
      <c r="BA58" s="26">
        <v>1.3</v>
      </c>
      <c r="BB58" s="26">
        <v>2.2999999999999998</v>
      </c>
      <c r="BC58" s="26">
        <v>48.4</v>
      </c>
      <c r="BD58" s="26">
        <v>1.1000000000000001</v>
      </c>
      <c r="BE58" s="32">
        <v>0.79</v>
      </c>
      <c r="BF58" s="26">
        <v>3.1</v>
      </c>
      <c r="BG58" s="7">
        <v>43</v>
      </c>
      <c r="BH58" s="7" t="s">
        <v>519</v>
      </c>
      <c r="BI58" s="7">
        <v>56</v>
      </c>
      <c r="BJ58" s="26">
        <v>4.4000000000000004</v>
      </c>
      <c r="BK58" s="4">
        <v>90</v>
      </c>
      <c r="BL58" s="4">
        <v>294</v>
      </c>
    </row>
    <row r="59" spans="1:64">
      <c r="A59" s="4" t="s">
        <v>491</v>
      </c>
      <c r="B59" s="7">
        <v>689478</v>
      </c>
      <c r="C59" s="7">
        <v>6585588</v>
      </c>
      <c r="D59" s="26">
        <v>0.05</v>
      </c>
      <c r="E59" s="26">
        <v>0.4</v>
      </c>
      <c r="F59" s="152" t="s">
        <v>328</v>
      </c>
      <c r="G59" s="4" t="s">
        <v>204</v>
      </c>
      <c r="H59" s="4">
        <v>13.83</v>
      </c>
      <c r="I59" s="4">
        <v>2.33</v>
      </c>
      <c r="J59" s="32">
        <v>4.47</v>
      </c>
      <c r="K59" s="32">
        <v>3.93</v>
      </c>
      <c r="L59" s="32">
        <v>1.29</v>
      </c>
      <c r="M59" s="32">
        <v>1.1599999999999999</v>
      </c>
      <c r="N59" s="26">
        <v>0.06</v>
      </c>
      <c r="O59" s="32">
        <v>3.27</v>
      </c>
      <c r="P59" s="32">
        <v>0.35</v>
      </c>
      <c r="Q59" s="32">
        <v>69.180000000000007</v>
      </c>
      <c r="R59" s="32">
        <v>0.67600000000000005</v>
      </c>
      <c r="S59" s="26">
        <v>100.5</v>
      </c>
      <c r="T59" s="32" t="s">
        <v>516</v>
      </c>
      <c r="U59" s="7" t="s">
        <v>517</v>
      </c>
      <c r="V59" s="7">
        <v>916</v>
      </c>
      <c r="W59" s="26">
        <v>2</v>
      </c>
      <c r="X59" s="7" t="s">
        <v>518</v>
      </c>
      <c r="Y59" s="26">
        <v>290</v>
      </c>
      <c r="Z59" s="26">
        <v>8</v>
      </c>
      <c r="AA59" s="7">
        <v>20</v>
      </c>
      <c r="AB59" s="26">
        <v>1.5</v>
      </c>
      <c r="AC59" s="7">
        <v>20</v>
      </c>
      <c r="AD59" s="26">
        <v>12.9</v>
      </c>
      <c r="AE59" s="26">
        <v>6.2</v>
      </c>
      <c r="AF59" s="32">
        <v>1.64</v>
      </c>
      <c r="AG59" s="7">
        <v>22</v>
      </c>
      <c r="AH59" s="26">
        <v>16.100000000000001</v>
      </c>
      <c r="AI59" s="7">
        <v>1</v>
      </c>
      <c r="AJ59" s="26">
        <v>13.9</v>
      </c>
      <c r="AK59" s="32">
        <v>2.2999999999999998</v>
      </c>
      <c r="AL59" s="26" t="s">
        <v>520</v>
      </c>
      <c r="AM59" s="26">
        <v>142</v>
      </c>
      <c r="AN59" s="7">
        <v>0.77</v>
      </c>
      <c r="AO59" s="32">
        <v>3</v>
      </c>
      <c r="AP59" s="7">
        <v>24</v>
      </c>
      <c r="AQ59" s="26">
        <v>122</v>
      </c>
      <c r="AR59" s="7" t="s">
        <v>522</v>
      </c>
      <c r="AS59" s="7">
        <v>28</v>
      </c>
      <c r="AT59" s="32">
        <v>32.200000000000003</v>
      </c>
      <c r="AU59" s="7">
        <v>179</v>
      </c>
      <c r="AV59" s="26" t="s">
        <v>516</v>
      </c>
      <c r="AW59" s="7">
        <v>8</v>
      </c>
      <c r="AX59" s="26">
        <v>21.8</v>
      </c>
      <c r="AY59" s="7">
        <v>2</v>
      </c>
      <c r="AZ59" s="7">
        <v>209</v>
      </c>
      <c r="BA59" s="26">
        <v>1.6</v>
      </c>
      <c r="BB59" s="26">
        <v>2.2999999999999998</v>
      </c>
      <c r="BC59" s="26">
        <v>73.5</v>
      </c>
      <c r="BD59" s="26">
        <v>1</v>
      </c>
      <c r="BE59" s="32">
        <v>0.82</v>
      </c>
      <c r="BF59" s="26">
        <v>5.3</v>
      </c>
      <c r="BG59" s="7">
        <v>46</v>
      </c>
      <c r="BH59" s="7" t="s">
        <v>519</v>
      </c>
      <c r="BI59" s="7">
        <v>62</v>
      </c>
      <c r="BJ59" s="26">
        <v>5.2</v>
      </c>
      <c r="BK59" s="4">
        <v>70</v>
      </c>
      <c r="BL59" s="4">
        <v>597</v>
      </c>
    </row>
    <row r="60" spans="1:64">
      <c r="A60" s="4" t="s">
        <v>492</v>
      </c>
      <c r="B60" s="7">
        <v>686080</v>
      </c>
      <c r="C60" s="7">
        <v>6585123</v>
      </c>
      <c r="D60" s="26">
        <v>0.2</v>
      </c>
      <c r="E60" s="26">
        <v>0.4</v>
      </c>
      <c r="F60" s="152" t="s">
        <v>290</v>
      </c>
      <c r="G60" s="4" t="s">
        <v>204</v>
      </c>
      <c r="H60" s="4">
        <v>13.9</v>
      </c>
      <c r="I60" s="4">
        <v>2.21</v>
      </c>
      <c r="J60" s="32">
        <v>3.7</v>
      </c>
      <c r="K60" s="32">
        <v>3.75</v>
      </c>
      <c r="L60" s="32">
        <v>1.47</v>
      </c>
      <c r="M60" s="32">
        <v>0.66</v>
      </c>
      <c r="N60" s="26">
        <v>4.1000000000000002E-2</v>
      </c>
      <c r="O60" s="32">
        <v>3.27</v>
      </c>
      <c r="P60" s="32">
        <v>0.36</v>
      </c>
      <c r="Q60" s="32">
        <v>69.39</v>
      </c>
      <c r="R60" s="32">
        <v>0.55600000000000005</v>
      </c>
      <c r="S60" s="26">
        <v>99.3</v>
      </c>
      <c r="T60" s="32" t="s">
        <v>516</v>
      </c>
      <c r="U60" s="7" t="s">
        <v>517</v>
      </c>
      <c r="V60" s="7">
        <v>760</v>
      </c>
      <c r="W60" s="26">
        <v>2</v>
      </c>
      <c r="X60" s="7" t="s">
        <v>518</v>
      </c>
      <c r="Y60" s="26">
        <v>231</v>
      </c>
      <c r="Z60" s="26">
        <v>5</v>
      </c>
      <c r="AA60" s="7" t="s">
        <v>522</v>
      </c>
      <c r="AB60" s="26">
        <v>1.2</v>
      </c>
      <c r="AC60" s="7">
        <v>10</v>
      </c>
      <c r="AD60" s="26">
        <v>12.8</v>
      </c>
      <c r="AE60" s="26">
        <v>6.3</v>
      </c>
      <c r="AF60" s="32">
        <v>1.44</v>
      </c>
      <c r="AG60" s="7">
        <v>22</v>
      </c>
      <c r="AH60" s="26">
        <v>15.7</v>
      </c>
      <c r="AI60" s="7">
        <v>1</v>
      </c>
      <c r="AJ60" s="26">
        <v>17.600000000000001</v>
      </c>
      <c r="AK60" s="32">
        <v>2.4</v>
      </c>
      <c r="AL60" s="26" t="s">
        <v>520</v>
      </c>
      <c r="AM60" s="26">
        <v>105</v>
      </c>
      <c r="AN60" s="7">
        <v>0.76</v>
      </c>
      <c r="AO60" s="32">
        <v>2</v>
      </c>
      <c r="AP60" s="7">
        <v>22</v>
      </c>
      <c r="AQ60" s="26">
        <v>92.3</v>
      </c>
      <c r="AR60" s="7" t="s">
        <v>522</v>
      </c>
      <c r="AS60" s="7">
        <v>29</v>
      </c>
      <c r="AT60" s="32">
        <v>24.5</v>
      </c>
      <c r="AU60" s="7">
        <v>143</v>
      </c>
      <c r="AV60" s="26" t="s">
        <v>516</v>
      </c>
      <c r="AW60" s="7">
        <v>7</v>
      </c>
      <c r="AX60" s="26">
        <v>18.899999999999999</v>
      </c>
      <c r="AY60" s="7">
        <v>2</v>
      </c>
      <c r="AZ60" s="7">
        <v>192</v>
      </c>
      <c r="BA60" s="26">
        <v>1.2</v>
      </c>
      <c r="BB60" s="26">
        <v>2.4</v>
      </c>
      <c r="BC60" s="26">
        <v>50.2</v>
      </c>
      <c r="BD60" s="26">
        <v>1</v>
      </c>
      <c r="BE60" s="32">
        <v>0.8</v>
      </c>
      <c r="BF60" s="26">
        <v>4.4000000000000004</v>
      </c>
      <c r="BG60" s="7">
        <v>35</v>
      </c>
      <c r="BH60" s="7" t="s">
        <v>519</v>
      </c>
      <c r="BI60" s="7">
        <v>60</v>
      </c>
      <c r="BJ60" s="26">
        <v>5.0999999999999996</v>
      </c>
      <c r="BK60" s="4">
        <v>60</v>
      </c>
      <c r="BL60" s="4">
        <v>742</v>
      </c>
    </row>
    <row r="61" spans="1:64">
      <c r="A61" s="4" t="s">
        <v>493</v>
      </c>
      <c r="B61" s="7">
        <v>701982</v>
      </c>
      <c r="C61" s="7">
        <v>6594604</v>
      </c>
      <c r="D61" s="26">
        <v>0.1</v>
      </c>
      <c r="E61" s="26">
        <v>0.4</v>
      </c>
      <c r="F61" s="152" t="s">
        <v>106</v>
      </c>
      <c r="G61" s="4" t="s">
        <v>204</v>
      </c>
      <c r="H61" s="4">
        <v>12.54</v>
      </c>
      <c r="I61" s="4">
        <v>2.1800000000000002</v>
      </c>
      <c r="J61" s="32">
        <v>2.62</v>
      </c>
      <c r="K61" s="32">
        <v>2.98</v>
      </c>
      <c r="L61" s="32">
        <v>1.22</v>
      </c>
      <c r="M61" s="32">
        <v>0.78</v>
      </c>
      <c r="N61" s="26">
        <v>3.1E-2</v>
      </c>
      <c r="O61" s="32">
        <v>3.38</v>
      </c>
      <c r="P61" s="32">
        <v>0.16</v>
      </c>
      <c r="Q61" s="32">
        <v>73.959999999999994</v>
      </c>
      <c r="R61" s="32">
        <v>0.33500000000000002</v>
      </c>
      <c r="S61" s="26">
        <v>100.2</v>
      </c>
      <c r="T61" s="32" t="s">
        <v>516</v>
      </c>
      <c r="U61" s="7" t="s">
        <v>517</v>
      </c>
      <c r="V61" s="7">
        <v>711</v>
      </c>
      <c r="W61" s="26">
        <v>2</v>
      </c>
      <c r="X61" s="7" t="s">
        <v>518</v>
      </c>
      <c r="Y61" s="26">
        <v>69.7</v>
      </c>
      <c r="Z61" s="26">
        <v>5</v>
      </c>
      <c r="AA61" s="7">
        <v>30</v>
      </c>
      <c r="AB61" s="26">
        <v>1.3</v>
      </c>
      <c r="AC61" s="7" t="s">
        <v>524</v>
      </c>
      <c r="AD61" s="26">
        <v>3.3</v>
      </c>
      <c r="AE61" s="26">
        <v>1.7</v>
      </c>
      <c r="AF61" s="32">
        <v>0.87</v>
      </c>
      <c r="AG61" s="7">
        <v>16</v>
      </c>
      <c r="AH61" s="26">
        <v>3.9</v>
      </c>
      <c r="AI61" s="7" t="s">
        <v>519</v>
      </c>
      <c r="AJ61" s="26">
        <v>5.0999999999999996</v>
      </c>
      <c r="AK61" s="32">
        <v>0.6</v>
      </c>
      <c r="AL61" s="26" t="s">
        <v>520</v>
      </c>
      <c r="AM61" s="26">
        <v>35.700000000000003</v>
      </c>
      <c r="AN61" s="7">
        <v>0.26</v>
      </c>
      <c r="AO61" s="32" t="s">
        <v>521</v>
      </c>
      <c r="AP61" s="7">
        <v>7</v>
      </c>
      <c r="AQ61" s="26">
        <v>25.9</v>
      </c>
      <c r="AR61" s="7" t="s">
        <v>522</v>
      </c>
      <c r="AS61" s="7">
        <v>19</v>
      </c>
      <c r="AT61" s="32">
        <v>7.57</v>
      </c>
      <c r="AU61" s="7">
        <v>101</v>
      </c>
      <c r="AV61" s="26" t="s">
        <v>516</v>
      </c>
      <c r="AW61" s="7">
        <v>5</v>
      </c>
      <c r="AX61" s="26">
        <v>4.9000000000000004</v>
      </c>
      <c r="AY61" s="7">
        <v>1</v>
      </c>
      <c r="AZ61" s="7">
        <v>265</v>
      </c>
      <c r="BA61" s="26">
        <v>0.6</v>
      </c>
      <c r="BB61" s="26">
        <v>0.6</v>
      </c>
      <c r="BC61" s="26">
        <v>14.4</v>
      </c>
      <c r="BD61" s="26">
        <v>0.6</v>
      </c>
      <c r="BE61" s="32">
        <v>0.26</v>
      </c>
      <c r="BF61" s="26">
        <v>2.6</v>
      </c>
      <c r="BG61" s="7">
        <v>33</v>
      </c>
      <c r="BH61" s="7" t="s">
        <v>519</v>
      </c>
      <c r="BI61" s="7">
        <v>17</v>
      </c>
      <c r="BJ61" s="26">
        <v>1.6</v>
      </c>
      <c r="BK61" s="4" t="s">
        <v>523</v>
      </c>
      <c r="BL61" s="4">
        <v>207</v>
      </c>
    </row>
    <row r="62" spans="1:64">
      <c r="A62" s="4" t="s">
        <v>494</v>
      </c>
      <c r="B62" s="7">
        <v>690933</v>
      </c>
      <c r="C62" s="7">
        <v>6597814</v>
      </c>
      <c r="D62" s="26">
        <v>0.1</v>
      </c>
      <c r="E62" s="26">
        <v>0.4</v>
      </c>
      <c r="F62" s="152" t="s">
        <v>106</v>
      </c>
      <c r="G62" s="4" t="s">
        <v>204</v>
      </c>
      <c r="H62" s="4">
        <v>12.34</v>
      </c>
      <c r="I62" s="4">
        <v>2.0699999999999998</v>
      </c>
      <c r="J62" s="32">
        <v>2.4300000000000002</v>
      </c>
      <c r="K62" s="32">
        <v>2.99</v>
      </c>
      <c r="L62" s="32">
        <v>0.95</v>
      </c>
      <c r="M62" s="32">
        <v>0.71</v>
      </c>
      <c r="N62" s="26">
        <v>3.3000000000000002E-2</v>
      </c>
      <c r="O62" s="32">
        <v>3.15</v>
      </c>
      <c r="P62" s="32">
        <v>0.13</v>
      </c>
      <c r="Q62" s="32">
        <v>75</v>
      </c>
      <c r="R62" s="32">
        <v>0.33600000000000002</v>
      </c>
      <c r="S62" s="26">
        <v>100.1</v>
      </c>
      <c r="T62" s="32" t="s">
        <v>516</v>
      </c>
      <c r="U62" s="7" t="s">
        <v>517</v>
      </c>
      <c r="V62" s="7">
        <v>715</v>
      </c>
      <c r="W62" s="26">
        <v>2</v>
      </c>
      <c r="X62" s="7" t="s">
        <v>518</v>
      </c>
      <c r="Y62" s="26">
        <v>76</v>
      </c>
      <c r="Z62" s="26">
        <v>5</v>
      </c>
      <c r="AA62" s="7">
        <v>30</v>
      </c>
      <c r="AB62" s="26">
        <v>1.3</v>
      </c>
      <c r="AC62" s="7">
        <v>10</v>
      </c>
      <c r="AD62" s="26">
        <v>3.9</v>
      </c>
      <c r="AE62" s="26">
        <v>2</v>
      </c>
      <c r="AF62" s="32">
        <v>0.85</v>
      </c>
      <c r="AG62" s="7">
        <v>16</v>
      </c>
      <c r="AH62" s="26">
        <v>4.5999999999999996</v>
      </c>
      <c r="AI62" s="7">
        <v>1</v>
      </c>
      <c r="AJ62" s="26">
        <v>7.1</v>
      </c>
      <c r="AK62" s="32">
        <v>0.7</v>
      </c>
      <c r="AL62" s="26" t="s">
        <v>520</v>
      </c>
      <c r="AM62" s="26">
        <v>40.799999999999997</v>
      </c>
      <c r="AN62" s="7">
        <v>0.34</v>
      </c>
      <c r="AO62" s="32" t="s">
        <v>521</v>
      </c>
      <c r="AP62" s="7">
        <v>7</v>
      </c>
      <c r="AQ62" s="26">
        <v>31.9</v>
      </c>
      <c r="AR62" s="7" t="s">
        <v>522</v>
      </c>
      <c r="AS62" s="7">
        <v>23</v>
      </c>
      <c r="AT62" s="32">
        <v>8.99</v>
      </c>
      <c r="AU62" s="7">
        <v>102</v>
      </c>
      <c r="AV62" s="26" t="s">
        <v>516</v>
      </c>
      <c r="AW62" s="7">
        <v>5</v>
      </c>
      <c r="AX62" s="26">
        <v>5.9</v>
      </c>
      <c r="AY62" s="7">
        <v>1</v>
      </c>
      <c r="AZ62" s="7">
        <v>248</v>
      </c>
      <c r="BA62" s="26">
        <v>0.6</v>
      </c>
      <c r="BB62" s="26">
        <v>0.6</v>
      </c>
      <c r="BC62" s="26">
        <v>21.1</v>
      </c>
      <c r="BD62" s="26">
        <v>0.6</v>
      </c>
      <c r="BE62" s="32">
        <v>0.3</v>
      </c>
      <c r="BF62" s="26">
        <v>2.6</v>
      </c>
      <c r="BG62" s="7">
        <v>33</v>
      </c>
      <c r="BH62" s="7" t="s">
        <v>519</v>
      </c>
      <c r="BI62" s="7">
        <v>20</v>
      </c>
      <c r="BJ62" s="26">
        <v>2.1</v>
      </c>
      <c r="BK62" s="4">
        <v>40</v>
      </c>
      <c r="BL62" s="4">
        <v>279</v>
      </c>
    </row>
    <row r="63" spans="1:64">
      <c r="A63" s="4" t="s">
        <v>495</v>
      </c>
      <c r="B63" s="7">
        <v>684520</v>
      </c>
      <c r="C63" s="7">
        <v>6599029</v>
      </c>
      <c r="D63" s="26">
        <v>0.2</v>
      </c>
      <c r="E63" s="26">
        <v>0.4</v>
      </c>
      <c r="F63" s="152" t="s">
        <v>106</v>
      </c>
      <c r="G63" s="4" t="s">
        <v>204</v>
      </c>
      <c r="H63" s="4">
        <v>12.16</v>
      </c>
      <c r="I63" s="4">
        <v>2.44</v>
      </c>
      <c r="J63" s="32">
        <v>2.52</v>
      </c>
      <c r="K63" s="32">
        <v>2.83</v>
      </c>
      <c r="L63" s="32">
        <v>0.6</v>
      </c>
      <c r="M63" s="32">
        <v>0.78</v>
      </c>
      <c r="N63" s="26">
        <v>3.6999999999999998E-2</v>
      </c>
      <c r="O63" s="32">
        <v>3.5</v>
      </c>
      <c r="P63" s="32">
        <v>0.17</v>
      </c>
      <c r="Q63" s="32">
        <v>73.349999999999994</v>
      </c>
      <c r="R63" s="32">
        <v>0.36799999999999999</v>
      </c>
      <c r="S63" s="26">
        <v>98.75</v>
      </c>
      <c r="T63" s="32" t="s">
        <v>516</v>
      </c>
      <c r="U63" s="7" t="s">
        <v>517</v>
      </c>
      <c r="V63" s="7">
        <v>674</v>
      </c>
      <c r="W63" s="26">
        <v>2</v>
      </c>
      <c r="X63" s="7" t="s">
        <v>518</v>
      </c>
      <c r="Y63" s="26">
        <v>148</v>
      </c>
      <c r="Z63" s="26">
        <v>4</v>
      </c>
      <c r="AA63" s="7">
        <v>60</v>
      </c>
      <c r="AB63" s="26">
        <v>0.8</v>
      </c>
      <c r="AC63" s="7" t="s">
        <v>524</v>
      </c>
      <c r="AD63" s="26">
        <v>6.1</v>
      </c>
      <c r="AE63" s="26">
        <v>3.1</v>
      </c>
      <c r="AF63" s="32">
        <v>1.03</v>
      </c>
      <c r="AG63" s="7">
        <v>16</v>
      </c>
      <c r="AH63" s="26">
        <v>7.6</v>
      </c>
      <c r="AI63" s="7">
        <v>1</v>
      </c>
      <c r="AJ63" s="26">
        <v>10.4</v>
      </c>
      <c r="AK63" s="32">
        <v>1.2</v>
      </c>
      <c r="AL63" s="26" t="s">
        <v>520</v>
      </c>
      <c r="AM63" s="26">
        <v>75.3</v>
      </c>
      <c r="AN63" s="7">
        <v>0.47</v>
      </c>
      <c r="AO63" s="32" t="s">
        <v>521</v>
      </c>
      <c r="AP63" s="7">
        <v>7</v>
      </c>
      <c r="AQ63" s="26">
        <v>57.9</v>
      </c>
      <c r="AR63" s="7" t="s">
        <v>522</v>
      </c>
      <c r="AS63" s="7">
        <v>26</v>
      </c>
      <c r="AT63" s="32">
        <v>15.9</v>
      </c>
      <c r="AU63" s="7">
        <v>92</v>
      </c>
      <c r="AV63" s="26" t="s">
        <v>516</v>
      </c>
      <c r="AW63" s="7">
        <v>5</v>
      </c>
      <c r="AX63" s="26">
        <v>10.1</v>
      </c>
      <c r="AY63" s="7">
        <v>2</v>
      </c>
      <c r="AZ63" s="7">
        <v>249</v>
      </c>
      <c r="BA63" s="26">
        <v>0.7</v>
      </c>
      <c r="BB63" s="26">
        <v>1.1000000000000001</v>
      </c>
      <c r="BC63" s="26">
        <v>42</v>
      </c>
      <c r="BD63" s="26">
        <v>0.5</v>
      </c>
      <c r="BE63" s="32">
        <v>0.44</v>
      </c>
      <c r="BF63" s="26">
        <v>4.5999999999999996</v>
      </c>
      <c r="BG63" s="7">
        <v>38</v>
      </c>
      <c r="BH63" s="7" t="s">
        <v>519</v>
      </c>
      <c r="BI63" s="7">
        <v>32</v>
      </c>
      <c r="BJ63" s="26">
        <v>3</v>
      </c>
      <c r="BK63" s="4" t="s">
        <v>523</v>
      </c>
      <c r="BL63" s="4">
        <v>444</v>
      </c>
    </row>
    <row r="64" spans="1:64">
      <c r="A64" s="4" t="s">
        <v>496</v>
      </c>
      <c r="B64" s="7">
        <v>681068</v>
      </c>
      <c r="C64" s="7">
        <v>6599032</v>
      </c>
      <c r="D64" s="26">
        <v>0.1</v>
      </c>
      <c r="E64" s="26">
        <v>0.4</v>
      </c>
      <c r="F64" s="152" t="s">
        <v>106</v>
      </c>
      <c r="G64" s="4" t="s">
        <v>204</v>
      </c>
      <c r="H64" s="4">
        <v>13.27</v>
      </c>
      <c r="I64" s="4">
        <v>2.4300000000000002</v>
      </c>
      <c r="J64" s="32">
        <v>2.4900000000000002</v>
      </c>
      <c r="K64" s="32">
        <v>2.85</v>
      </c>
      <c r="L64" s="32">
        <v>0.56999999999999995</v>
      </c>
      <c r="M64" s="32">
        <v>0.63</v>
      </c>
      <c r="N64" s="26">
        <v>3.3000000000000002E-2</v>
      </c>
      <c r="O64" s="32">
        <v>3.46</v>
      </c>
      <c r="P64" s="32">
        <v>0.16</v>
      </c>
      <c r="Q64" s="32">
        <v>73.36</v>
      </c>
      <c r="R64" s="32">
        <v>0.373</v>
      </c>
      <c r="S64" s="26">
        <v>99.61</v>
      </c>
      <c r="T64" s="32" t="s">
        <v>516</v>
      </c>
      <c r="U64" s="7" t="s">
        <v>517</v>
      </c>
      <c r="V64" s="7">
        <v>695</v>
      </c>
      <c r="W64" s="26">
        <v>2</v>
      </c>
      <c r="X64" s="7" t="s">
        <v>518</v>
      </c>
      <c r="Y64" s="26">
        <v>105</v>
      </c>
      <c r="Z64" s="26">
        <v>4</v>
      </c>
      <c r="AA64" s="7">
        <v>40</v>
      </c>
      <c r="AB64" s="26">
        <v>0.8</v>
      </c>
      <c r="AC64" s="7" t="s">
        <v>524</v>
      </c>
      <c r="AD64" s="26">
        <v>4.8</v>
      </c>
      <c r="AE64" s="26">
        <v>2.6</v>
      </c>
      <c r="AF64" s="32">
        <v>0.94</v>
      </c>
      <c r="AG64" s="7">
        <v>16</v>
      </c>
      <c r="AH64" s="26">
        <v>5.5</v>
      </c>
      <c r="AI64" s="7">
        <v>1</v>
      </c>
      <c r="AJ64" s="26">
        <v>7.9</v>
      </c>
      <c r="AK64" s="32">
        <v>0.9</v>
      </c>
      <c r="AL64" s="26" t="s">
        <v>520</v>
      </c>
      <c r="AM64" s="26">
        <v>56.1</v>
      </c>
      <c r="AN64" s="7">
        <v>0.42</v>
      </c>
      <c r="AO64" s="32" t="s">
        <v>521</v>
      </c>
      <c r="AP64" s="7">
        <v>6</v>
      </c>
      <c r="AQ64" s="26">
        <v>40.1</v>
      </c>
      <c r="AR64" s="7" t="s">
        <v>522</v>
      </c>
      <c r="AS64" s="7">
        <v>24</v>
      </c>
      <c r="AT64" s="32">
        <v>11.4</v>
      </c>
      <c r="AU64" s="7">
        <v>91</v>
      </c>
      <c r="AV64" s="26" t="s">
        <v>516</v>
      </c>
      <c r="AW64" s="7">
        <v>5</v>
      </c>
      <c r="AX64" s="26">
        <v>7.2</v>
      </c>
      <c r="AY64" s="7">
        <v>1</v>
      </c>
      <c r="AZ64" s="7">
        <v>263</v>
      </c>
      <c r="BA64" s="26">
        <v>0.7</v>
      </c>
      <c r="BB64" s="26">
        <v>0.8</v>
      </c>
      <c r="BC64" s="26">
        <v>26.6</v>
      </c>
      <c r="BD64" s="26">
        <v>0.5</v>
      </c>
      <c r="BE64" s="32">
        <v>0.37</v>
      </c>
      <c r="BF64" s="26">
        <v>3.4</v>
      </c>
      <c r="BG64" s="7">
        <v>35</v>
      </c>
      <c r="BH64" s="7" t="s">
        <v>519</v>
      </c>
      <c r="BI64" s="7">
        <v>25</v>
      </c>
      <c r="BJ64" s="26">
        <v>2.5</v>
      </c>
      <c r="BK64" s="4" t="s">
        <v>523</v>
      </c>
      <c r="BL64" s="4">
        <v>307</v>
      </c>
    </row>
    <row r="65" spans="1:64">
      <c r="A65" s="4" t="s">
        <v>497</v>
      </c>
      <c r="B65" s="7">
        <v>678288</v>
      </c>
      <c r="C65" s="7">
        <v>6597221</v>
      </c>
      <c r="D65" s="26">
        <v>0.1</v>
      </c>
      <c r="E65" s="26">
        <v>0.2</v>
      </c>
      <c r="F65" s="152" t="s">
        <v>106</v>
      </c>
      <c r="G65" s="4" t="s">
        <v>204</v>
      </c>
      <c r="H65" s="4">
        <v>13.33</v>
      </c>
      <c r="I65" s="4">
        <v>2.16</v>
      </c>
      <c r="J65" s="32">
        <v>3.06</v>
      </c>
      <c r="K65" s="32">
        <v>3.35</v>
      </c>
      <c r="L65" s="32">
        <v>1.1299999999999999</v>
      </c>
      <c r="M65" s="32">
        <v>0.9</v>
      </c>
      <c r="N65" s="26">
        <v>3.7999999999999999E-2</v>
      </c>
      <c r="O65" s="32">
        <v>3.47</v>
      </c>
      <c r="P65" s="32">
        <v>0.13</v>
      </c>
      <c r="Q65" s="32">
        <v>72.92</v>
      </c>
      <c r="R65" s="32">
        <v>0.42199999999999999</v>
      </c>
      <c r="S65" s="26">
        <v>100.9</v>
      </c>
      <c r="T65" s="32" t="s">
        <v>516</v>
      </c>
      <c r="U65" s="7" t="s">
        <v>517</v>
      </c>
      <c r="V65" s="7">
        <v>779</v>
      </c>
      <c r="W65" s="26">
        <v>2</v>
      </c>
      <c r="X65" s="7" t="s">
        <v>518</v>
      </c>
      <c r="Y65" s="26">
        <v>102</v>
      </c>
      <c r="Z65" s="26">
        <v>5</v>
      </c>
      <c r="AA65" s="7">
        <v>30</v>
      </c>
      <c r="AB65" s="26">
        <v>1.3</v>
      </c>
      <c r="AC65" s="7">
        <v>10</v>
      </c>
      <c r="AD65" s="26">
        <v>4.7</v>
      </c>
      <c r="AE65" s="26">
        <v>2.5</v>
      </c>
      <c r="AF65" s="32">
        <v>0.98</v>
      </c>
      <c r="AG65" s="7">
        <v>17</v>
      </c>
      <c r="AH65" s="26">
        <v>5.8</v>
      </c>
      <c r="AI65" s="7">
        <v>1</v>
      </c>
      <c r="AJ65" s="26">
        <v>7.7</v>
      </c>
      <c r="AK65" s="32">
        <v>0.9</v>
      </c>
      <c r="AL65" s="26" t="s">
        <v>520</v>
      </c>
      <c r="AM65" s="26">
        <v>53.3</v>
      </c>
      <c r="AN65" s="7">
        <v>0.35</v>
      </c>
      <c r="AO65" s="32" t="s">
        <v>521</v>
      </c>
      <c r="AP65" s="7">
        <v>10</v>
      </c>
      <c r="AQ65" s="26">
        <v>40.4</v>
      </c>
      <c r="AR65" s="7" t="s">
        <v>522</v>
      </c>
      <c r="AS65" s="7">
        <v>27</v>
      </c>
      <c r="AT65" s="32">
        <v>11.1</v>
      </c>
      <c r="AU65" s="7">
        <v>113</v>
      </c>
      <c r="AV65" s="26" t="s">
        <v>516</v>
      </c>
      <c r="AW65" s="7">
        <v>6</v>
      </c>
      <c r="AX65" s="26">
        <v>7.8</v>
      </c>
      <c r="AY65" s="7">
        <v>2</v>
      </c>
      <c r="AZ65" s="7">
        <v>253</v>
      </c>
      <c r="BA65" s="26">
        <v>0.7</v>
      </c>
      <c r="BB65" s="26">
        <v>0.8</v>
      </c>
      <c r="BC65" s="26">
        <v>31.1</v>
      </c>
      <c r="BD65" s="26">
        <v>0.7</v>
      </c>
      <c r="BE65" s="32">
        <v>0.35</v>
      </c>
      <c r="BF65" s="26">
        <v>4.3</v>
      </c>
      <c r="BG65" s="7">
        <v>41</v>
      </c>
      <c r="BH65" s="7">
        <v>1</v>
      </c>
      <c r="BI65" s="7">
        <v>23</v>
      </c>
      <c r="BJ65" s="26">
        <v>2.2000000000000002</v>
      </c>
      <c r="BK65" s="4">
        <v>30</v>
      </c>
      <c r="BL65" s="4">
        <v>312</v>
      </c>
    </row>
    <row r="66" spans="1:64">
      <c r="A66" s="4" t="s">
        <v>498</v>
      </c>
      <c r="B66" s="7">
        <v>690959</v>
      </c>
      <c r="C66" s="7">
        <v>6603094</v>
      </c>
      <c r="D66" s="26">
        <v>0.1</v>
      </c>
      <c r="E66" s="26">
        <v>0.4</v>
      </c>
      <c r="F66" s="152" t="s">
        <v>106</v>
      </c>
      <c r="G66" s="4" t="s">
        <v>204</v>
      </c>
      <c r="H66" s="4">
        <v>12.29</v>
      </c>
      <c r="I66" s="4">
        <v>2.08</v>
      </c>
      <c r="J66" s="32">
        <v>2.4900000000000002</v>
      </c>
      <c r="K66" s="32">
        <v>3.04</v>
      </c>
      <c r="L66" s="32">
        <v>1.0900000000000001</v>
      </c>
      <c r="M66" s="32">
        <v>0.73</v>
      </c>
      <c r="N66" s="26">
        <v>0.03</v>
      </c>
      <c r="O66" s="32">
        <v>3.21</v>
      </c>
      <c r="P66" s="32">
        <v>0.12</v>
      </c>
      <c r="Q66" s="32">
        <v>73.42</v>
      </c>
      <c r="R66" s="32">
        <v>0.35399999999999998</v>
      </c>
      <c r="S66" s="26">
        <v>98.85</v>
      </c>
      <c r="T66" s="32" t="s">
        <v>516</v>
      </c>
      <c r="U66" s="7" t="s">
        <v>517</v>
      </c>
      <c r="V66" s="7">
        <v>727</v>
      </c>
      <c r="W66" s="26">
        <v>2</v>
      </c>
      <c r="X66" s="7" t="s">
        <v>518</v>
      </c>
      <c r="Y66" s="26">
        <v>79.5</v>
      </c>
      <c r="Z66" s="26">
        <v>4</v>
      </c>
      <c r="AA66" s="7">
        <v>30</v>
      </c>
      <c r="AB66" s="26">
        <v>1.1000000000000001</v>
      </c>
      <c r="AC66" s="7">
        <v>10</v>
      </c>
      <c r="AD66" s="26">
        <v>4</v>
      </c>
      <c r="AE66" s="26">
        <v>2.2000000000000002</v>
      </c>
      <c r="AF66" s="32">
        <v>0.85</v>
      </c>
      <c r="AG66" s="7">
        <v>15</v>
      </c>
      <c r="AH66" s="26">
        <v>4.7</v>
      </c>
      <c r="AI66" s="7">
        <v>1</v>
      </c>
      <c r="AJ66" s="26">
        <v>6.4</v>
      </c>
      <c r="AK66" s="32">
        <v>0.8</v>
      </c>
      <c r="AL66" s="26" t="s">
        <v>520</v>
      </c>
      <c r="AM66" s="26">
        <v>39.6</v>
      </c>
      <c r="AN66" s="7">
        <v>0.31</v>
      </c>
      <c r="AO66" s="32" t="s">
        <v>521</v>
      </c>
      <c r="AP66" s="7">
        <v>8</v>
      </c>
      <c r="AQ66" s="26">
        <v>32.200000000000003</v>
      </c>
      <c r="AR66" s="7" t="s">
        <v>522</v>
      </c>
      <c r="AS66" s="7">
        <v>23</v>
      </c>
      <c r="AT66" s="32">
        <v>9.27</v>
      </c>
      <c r="AU66" s="7">
        <v>108</v>
      </c>
      <c r="AV66" s="26" t="s">
        <v>516</v>
      </c>
      <c r="AW66" s="7">
        <v>5</v>
      </c>
      <c r="AX66" s="26">
        <v>5.9</v>
      </c>
      <c r="AY66" s="7">
        <v>1</v>
      </c>
      <c r="AZ66" s="7">
        <v>236</v>
      </c>
      <c r="BA66" s="26">
        <v>0.6</v>
      </c>
      <c r="BB66" s="26">
        <v>0.7</v>
      </c>
      <c r="BC66" s="26">
        <v>21.9</v>
      </c>
      <c r="BD66" s="26">
        <v>0.6</v>
      </c>
      <c r="BE66" s="32">
        <v>0.3</v>
      </c>
      <c r="BF66" s="26">
        <v>3.4</v>
      </c>
      <c r="BG66" s="7">
        <v>34</v>
      </c>
      <c r="BH66" s="7" t="s">
        <v>519</v>
      </c>
      <c r="BI66" s="7">
        <v>21</v>
      </c>
      <c r="BJ66" s="26">
        <v>2</v>
      </c>
      <c r="BK66" s="4" t="s">
        <v>523</v>
      </c>
      <c r="BL66" s="4">
        <v>263</v>
      </c>
    </row>
    <row r="67" spans="1:64">
      <c r="A67" s="55" t="s">
        <v>499</v>
      </c>
      <c r="B67" s="51">
        <v>697272</v>
      </c>
      <c r="C67" s="51">
        <v>6602341</v>
      </c>
      <c r="D67" s="53">
        <v>0.05</v>
      </c>
      <c r="E67" s="53">
        <v>0.4</v>
      </c>
      <c r="F67" s="153" t="s">
        <v>106</v>
      </c>
      <c r="G67" s="55" t="s">
        <v>204</v>
      </c>
      <c r="H67" s="55">
        <v>12.29</v>
      </c>
      <c r="I67" s="55">
        <v>2.35</v>
      </c>
      <c r="J67" s="54">
        <v>3.04</v>
      </c>
      <c r="K67" s="54">
        <v>2.87</v>
      </c>
      <c r="L67" s="54">
        <v>1.08</v>
      </c>
      <c r="M67" s="54">
        <v>0.93</v>
      </c>
      <c r="N67" s="53">
        <v>3.6999999999999998E-2</v>
      </c>
      <c r="O67" s="54">
        <v>3.24</v>
      </c>
      <c r="P67" s="54">
        <v>0.16</v>
      </c>
      <c r="Q67" s="54">
        <v>72.16</v>
      </c>
      <c r="R67" s="54">
        <v>0.45100000000000001</v>
      </c>
      <c r="S67" s="53">
        <v>98.61</v>
      </c>
      <c r="T67" s="54" t="s">
        <v>516</v>
      </c>
      <c r="U67" s="51" t="s">
        <v>517</v>
      </c>
      <c r="V67" s="51">
        <v>698</v>
      </c>
      <c r="W67" s="53">
        <v>2</v>
      </c>
      <c r="X67" s="51" t="s">
        <v>518</v>
      </c>
      <c r="Y67" s="53">
        <v>90.2</v>
      </c>
      <c r="Z67" s="53">
        <v>5</v>
      </c>
      <c r="AA67" s="51">
        <v>40</v>
      </c>
      <c r="AB67" s="53">
        <v>1.4</v>
      </c>
      <c r="AC67" s="51">
        <v>10</v>
      </c>
      <c r="AD67" s="53">
        <v>4.5</v>
      </c>
      <c r="AE67" s="53">
        <v>2.5</v>
      </c>
      <c r="AF67" s="54">
        <v>1.04</v>
      </c>
      <c r="AG67" s="51">
        <v>16</v>
      </c>
      <c r="AH67" s="53">
        <v>5.3</v>
      </c>
      <c r="AI67" s="51">
        <v>1</v>
      </c>
      <c r="AJ67" s="53">
        <v>7.8</v>
      </c>
      <c r="AK67" s="54">
        <v>0.9</v>
      </c>
      <c r="AL67" s="53" t="s">
        <v>520</v>
      </c>
      <c r="AM67" s="53">
        <v>48.5</v>
      </c>
      <c r="AN67" s="51">
        <v>0.32</v>
      </c>
      <c r="AO67" s="54" t="s">
        <v>521</v>
      </c>
      <c r="AP67" s="51">
        <v>10</v>
      </c>
      <c r="AQ67" s="53">
        <v>36.799999999999997</v>
      </c>
      <c r="AR67" s="51" t="s">
        <v>522</v>
      </c>
      <c r="AS67" s="51">
        <v>24</v>
      </c>
      <c r="AT67" s="54">
        <v>10.1</v>
      </c>
      <c r="AU67" s="51">
        <v>102</v>
      </c>
      <c r="AV67" s="53" t="s">
        <v>516</v>
      </c>
      <c r="AW67" s="51">
        <v>6</v>
      </c>
      <c r="AX67" s="53">
        <v>6.8</v>
      </c>
      <c r="AY67" s="51">
        <v>1</v>
      </c>
      <c r="AZ67" s="51">
        <v>270</v>
      </c>
      <c r="BA67" s="53">
        <v>0.8</v>
      </c>
      <c r="BB67" s="53">
        <v>0.8</v>
      </c>
      <c r="BC67" s="53">
        <v>21.8</v>
      </c>
      <c r="BD67" s="53">
        <v>0.6</v>
      </c>
      <c r="BE67" s="54">
        <v>0.33</v>
      </c>
      <c r="BF67" s="53">
        <v>2.9</v>
      </c>
      <c r="BG67" s="51">
        <v>45</v>
      </c>
      <c r="BH67" s="51">
        <v>16</v>
      </c>
      <c r="BI67" s="51">
        <v>22</v>
      </c>
      <c r="BJ67" s="53">
        <v>2.2999999999999998</v>
      </c>
      <c r="BK67" s="55" t="s">
        <v>523</v>
      </c>
      <c r="BL67" s="55">
        <v>308</v>
      </c>
    </row>
  </sheetData>
  <sortState xmlns:xlrd2="http://schemas.microsoft.com/office/spreadsheetml/2017/richdata2" ref="A3:BN67">
    <sortCondition ref="A3:A67"/>
  </sortState>
  <pageMargins left="0.7" right="0.7" top="0.75" bottom="0.75" header="0.3" footer="0.3"/>
  <pageSetup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R113"/>
  <sheetViews>
    <sheetView workbookViewId="0"/>
  </sheetViews>
  <sheetFormatPr defaultColWidth="9" defaultRowHeight="13.8"/>
  <cols>
    <col min="1" max="1" width="32.75" style="4" customWidth="1"/>
    <col min="2" max="2" width="34.125" style="4" bestFit="1" customWidth="1"/>
    <col min="3" max="3" width="10.5" style="32" customWidth="1"/>
    <col min="4" max="4" width="9.125" style="32" customWidth="1"/>
    <col min="5" max="5" width="10.5" style="32" customWidth="1"/>
    <col min="6" max="6" width="8.75" style="32" customWidth="1"/>
    <col min="7" max="7" width="12.25" style="32" bestFit="1" customWidth="1"/>
    <col min="8" max="8" width="9.25" style="8" bestFit="1" customWidth="1"/>
    <col min="9" max="9" width="9.75" style="32" customWidth="1"/>
    <col min="10" max="10" width="9.25" style="32" bestFit="1" customWidth="1"/>
    <col min="11" max="11" width="9" style="32" bestFit="1" customWidth="1"/>
    <col min="12" max="12" width="8.75" style="8" bestFit="1" customWidth="1"/>
    <col min="13" max="13" width="8.75" style="32" bestFit="1" customWidth="1"/>
    <col min="14" max="14" width="9.25" style="32" bestFit="1" customWidth="1"/>
    <col min="15" max="15" width="8.25" style="4" bestFit="1" customWidth="1"/>
    <col min="16" max="16" width="7.25" style="7" bestFit="1" customWidth="1"/>
    <col min="17" max="17" width="8.25" style="26" bestFit="1" customWidth="1"/>
    <col min="18" max="18" width="7.75" style="26" bestFit="1" customWidth="1"/>
    <col min="19" max="19" width="7" style="26" bestFit="1" customWidth="1"/>
    <col min="20" max="20" width="7.25" style="7" bestFit="1" customWidth="1"/>
    <col min="21" max="21" width="7.75" style="7" bestFit="1" customWidth="1"/>
    <col min="22" max="22" width="7.125" style="26" bestFit="1" customWidth="1"/>
    <col min="23" max="23" width="7.75" style="7" bestFit="1" customWidth="1"/>
    <col min="24" max="25" width="7.75" style="26" bestFit="1" customWidth="1"/>
    <col min="26" max="26" width="7.125" style="32" bestFit="1" customWidth="1"/>
    <col min="27" max="27" width="7.25" style="7" bestFit="1" customWidth="1"/>
    <col min="28" max="28" width="7.75" style="26" bestFit="1" customWidth="1"/>
    <col min="29" max="29" width="7.75" style="7" bestFit="1" customWidth="1"/>
    <col min="30" max="30" width="7.75" style="26" bestFit="1" customWidth="1"/>
    <col min="31" max="31" width="7.25" style="26" bestFit="1" customWidth="1"/>
    <col min="32" max="32" width="7.75" style="26" bestFit="1" customWidth="1"/>
    <col min="33" max="33" width="7" style="26" bestFit="1" customWidth="1"/>
    <col min="34" max="34" width="7.25" style="32" bestFit="1" customWidth="1"/>
    <col min="35" max="35" width="7.75" style="7" bestFit="1" customWidth="1"/>
    <col min="36" max="36" width="8.25" style="7" bestFit="1" customWidth="1"/>
    <col min="37" max="37" width="7.875" style="26" bestFit="1" customWidth="1"/>
    <col min="38" max="38" width="7.875" style="7" bestFit="1" customWidth="1"/>
    <col min="39" max="39" width="7.25" style="7" bestFit="1" customWidth="1"/>
    <col min="40" max="40" width="7.75" style="32" bestFit="1" customWidth="1"/>
    <col min="41" max="41" width="7.25" style="7" bestFit="1" customWidth="1"/>
    <col min="42" max="42" width="7.75" style="32" bestFit="1" customWidth="1"/>
    <col min="43" max="43" width="7.25" style="7" bestFit="1" customWidth="1"/>
    <col min="44" max="44" width="7.25" style="26" bestFit="1" customWidth="1"/>
    <col min="45" max="45" width="8" style="7" bestFit="1" customWidth="1"/>
    <col min="46" max="46" width="7.25" style="7" bestFit="1" customWidth="1"/>
    <col min="47" max="47" width="7.125" style="26" bestFit="1" customWidth="1"/>
    <col min="48" max="48" width="7.25" style="26" bestFit="1" customWidth="1"/>
    <col min="49" max="49" width="8.25" style="26" customWidth="1"/>
    <col min="50" max="50" width="7.25" style="26" bestFit="1" customWidth="1"/>
    <col min="51" max="51" width="6.875" style="32" bestFit="1" customWidth="1"/>
    <col min="52" max="52" width="8" style="26" bestFit="1" customWidth="1"/>
    <col min="53" max="53" width="6.75" style="7" bestFit="1" customWidth="1"/>
    <col min="54" max="54" width="7.75" style="32" bestFit="1" customWidth="1"/>
    <col min="55" max="55" width="7.25" style="7" bestFit="1" customWidth="1"/>
    <col min="56" max="56" width="7.25" style="26" bestFit="1" customWidth="1"/>
    <col min="57" max="57" width="7.75" style="7" bestFit="1" customWidth="1"/>
    <col min="58" max="58" width="7.25" style="7" bestFit="1" customWidth="1"/>
    <col min="59" max="59" width="9" style="7"/>
    <col min="60" max="16384" width="9" style="4"/>
  </cols>
  <sheetData>
    <row r="1" spans="1:119" ht="21" customHeight="1">
      <c r="A1" s="130" t="s">
        <v>1064</v>
      </c>
    </row>
    <row r="2" spans="1:119" ht="15">
      <c r="A2" s="124" t="s">
        <v>98</v>
      </c>
      <c r="B2" s="124" t="s">
        <v>214</v>
      </c>
      <c r="C2" s="105" t="s">
        <v>232</v>
      </c>
      <c r="D2" s="105" t="s">
        <v>169</v>
      </c>
      <c r="E2" s="105" t="s">
        <v>233</v>
      </c>
      <c r="F2" s="105" t="s">
        <v>234</v>
      </c>
      <c r="G2" s="105" t="s">
        <v>168</v>
      </c>
      <c r="H2" s="106" t="s">
        <v>167</v>
      </c>
      <c r="I2" s="105" t="s">
        <v>190</v>
      </c>
      <c r="J2" s="105" t="s">
        <v>235</v>
      </c>
      <c r="K2" s="105" t="s">
        <v>237</v>
      </c>
      <c r="L2" s="106" t="s">
        <v>236</v>
      </c>
      <c r="M2" s="105" t="s">
        <v>173</v>
      </c>
      <c r="N2" s="69" t="s">
        <v>31</v>
      </c>
      <c r="O2" s="69" t="s">
        <v>32</v>
      </c>
      <c r="P2" s="125" t="s">
        <v>33</v>
      </c>
      <c r="Q2" s="69" t="s">
        <v>129</v>
      </c>
      <c r="R2" s="69" t="s">
        <v>148</v>
      </c>
      <c r="S2" s="69" t="s">
        <v>49</v>
      </c>
      <c r="T2" s="125" t="s">
        <v>34</v>
      </c>
      <c r="U2" s="125" t="s">
        <v>35</v>
      </c>
      <c r="V2" s="69" t="s">
        <v>36</v>
      </c>
      <c r="W2" s="125" t="s">
        <v>131</v>
      </c>
      <c r="X2" s="69" t="s">
        <v>139</v>
      </c>
      <c r="Y2" s="69" t="s">
        <v>141</v>
      </c>
      <c r="Z2" s="105" t="s">
        <v>52</v>
      </c>
      <c r="AA2" s="125" t="s">
        <v>132</v>
      </c>
      <c r="AB2" s="69" t="s">
        <v>138</v>
      </c>
      <c r="AC2" s="125" t="s">
        <v>133</v>
      </c>
      <c r="AD2" s="69" t="s">
        <v>37</v>
      </c>
      <c r="AE2" s="69" t="s">
        <v>140</v>
      </c>
      <c r="AF2" s="69" t="s">
        <v>525</v>
      </c>
      <c r="AG2" s="69" t="s">
        <v>48</v>
      </c>
      <c r="AH2" s="105" t="s">
        <v>55</v>
      </c>
      <c r="AI2" s="125" t="s">
        <v>38</v>
      </c>
      <c r="AJ2" s="125" t="s">
        <v>143</v>
      </c>
      <c r="AK2" s="69" t="s">
        <v>50</v>
      </c>
      <c r="AL2" s="125" t="s">
        <v>39</v>
      </c>
      <c r="AM2" s="125" t="s">
        <v>147</v>
      </c>
      <c r="AN2" s="105" t="s">
        <v>137</v>
      </c>
      <c r="AO2" s="125" t="s">
        <v>40</v>
      </c>
      <c r="AP2" s="125" t="s">
        <v>41</v>
      </c>
      <c r="AQ2" s="125" t="s">
        <v>172</v>
      </c>
      <c r="AR2" s="69" t="s">
        <v>51</v>
      </c>
      <c r="AS2" s="125" t="s">
        <v>145</v>
      </c>
      <c r="AT2" s="125" t="s">
        <v>134</v>
      </c>
      <c r="AU2" s="69" t="s">
        <v>43</v>
      </c>
      <c r="AV2" s="69" t="s">
        <v>53</v>
      </c>
      <c r="AW2" s="69" t="s">
        <v>44</v>
      </c>
      <c r="AX2" s="69" t="s">
        <v>536</v>
      </c>
      <c r="AY2" s="105" t="s">
        <v>142</v>
      </c>
      <c r="AZ2" s="69" t="s">
        <v>45</v>
      </c>
      <c r="BA2" s="125" t="s">
        <v>130</v>
      </c>
      <c r="BB2" s="125" t="s">
        <v>46</v>
      </c>
      <c r="BC2" s="125" t="s">
        <v>135</v>
      </c>
      <c r="BD2" s="69" t="s">
        <v>54</v>
      </c>
      <c r="BE2" s="125" t="s">
        <v>47</v>
      </c>
      <c r="BF2" s="125" t="s">
        <v>136</v>
      </c>
      <c r="BG2" s="4"/>
    </row>
    <row r="3" spans="1:119">
      <c r="A3" s="126" t="s">
        <v>537</v>
      </c>
      <c r="B3" s="126" t="s">
        <v>538</v>
      </c>
      <c r="C3" s="107">
        <v>14.32</v>
      </c>
      <c r="D3" s="107">
        <v>7.18</v>
      </c>
      <c r="E3" s="107"/>
      <c r="F3" s="107">
        <v>4.29</v>
      </c>
      <c r="G3" s="107">
        <v>3.24</v>
      </c>
      <c r="H3" s="108">
        <v>0.13100000000000001</v>
      </c>
      <c r="I3" s="107">
        <v>4.13</v>
      </c>
      <c r="J3" s="107">
        <v>1.99</v>
      </c>
      <c r="K3" s="107">
        <v>50.33</v>
      </c>
      <c r="L3" s="108">
        <v>1.821</v>
      </c>
      <c r="M3" s="107"/>
      <c r="N3" s="126"/>
      <c r="O3" s="126"/>
      <c r="P3" s="128">
        <v>6380</v>
      </c>
      <c r="Q3" s="127">
        <v>5</v>
      </c>
      <c r="R3" s="126"/>
      <c r="S3" s="127">
        <v>486</v>
      </c>
      <c r="T3" s="128">
        <v>23</v>
      </c>
      <c r="U3" s="128"/>
      <c r="V3" s="127">
        <v>0.6</v>
      </c>
      <c r="W3" s="128">
        <v>40</v>
      </c>
      <c r="X3" s="127">
        <v>11.9</v>
      </c>
      <c r="Y3" s="127">
        <v>5.6</v>
      </c>
      <c r="Z3" s="126">
        <v>7.53</v>
      </c>
      <c r="AA3" s="128">
        <v>23</v>
      </c>
      <c r="AB3" s="127">
        <v>19.3</v>
      </c>
      <c r="AC3" s="128"/>
      <c r="AD3" s="127"/>
      <c r="AE3" s="127">
        <v>2.1</v>
      </c>
      <c r="AF3" s="127"/>
      <c r="AG3" s="127">
        <v>242</v>
      </c>
      <c r="AH3" s="107"/>
      <c r="AI3" s="128">
        <v>9</v>
      </c>
      <c r="AJ3" s="128">
        <v>22</v>
      </c>
      <c r="AK3" s="127">
        <v>210</v>
      </c>
      <c r="AL3" s="126">
        <v>90</v>
      </c>
      <c r="AM3" s="128"/>
      <c r="AN3" s="107">
        <v>55.6</v>
      </c>
      <c r="AO3" s="128">
        <v>77</v>
      </c>
      <c r="AP3" s="126">
        <v>1</v>
      </c>
      <c r="AQ3" s="128">
        <v>13</v>
      </c>
      <c r="AR3" s="127">
        <v>31.6</v>
      </c>
      <c r="AS3" s="128">
        <v>3</v>
      </c>
      <c r="AT3" s="126">
        <v>3022</v>
      </c>
      <c r="AU3" s="127">
        <v>1.1000000000000001</v>
      </c>
      <c r="AV3" s="127">
        <v>2.2999999999999998</v>
      </c>
      <c r="AW3" s="127">
        <v>26</v>
      </c>
      <c r="AX3" s="127"/>
      <c r="AY3" s="107">
        <v>0.79</v>
      </c>
      <c r="AZ3" s="127">
        <v>5.5</v>
      </c>
      <c r="BA3" s="128">
        <v>140</v>
      </c>
      <c r="BB3" s="126"/>
      <c r="BC3" s="128">
        <v>99</v>
      </c>
      <c r="BD3" s="127">
        <v>5.0999999999999996</v>
      </c>
      <c r="BE3" s="128">
        <v>120</v>
      </c>
      <c r="BF3" s="128"/>
      <c r="BG3" s="126"/>
      <c r="BH3" s="126"/>
      <c r="BI3" s="126"/>
      <c r="BJ3" s="126"/>
      <c r="BK3" s="126"/>
      <c r="BL3" s="126"/>
      <c r="BM3" s="126"/>
      <c r="BN3" s="126"/>
      <c r="BO3" s="126"/>
      <c r="BP3" s="126"/>
      <c r="BQ3" s="126"/>
      <c r="BR3" s="126"/>
      <c r="BS3" s="126"/>
      <c r="BT3" s="126"/>
      <c r="BU3" s="126"/>
      <c r="BV3" s="126"/>
      <c r="BW3" s="126"/>
      <c r="BX3" s="126"/>
      <c r="BY3" s="126"/>
      <c r="BZ3" s="126"/>
      <c r="CA3" s="126"/>
      <c r="CB3" s="126"/>
      <c r="CC3" s="126"/>
      <c r="CD3" s="126"/>
      <c r="CE3" s="126"/>
      <c r="CF3" s="126"/>
      <c r="CG3" s="126"/>
      <c r="CH3" s="126"/>
      <c r="CI3" s="126"/>
      <c r="CJ3" s="126"/>
      <c r="CK3" s="126"/>
      <c r="CL3" s="126"/>
      <c r="CM3" s="126"/>
      <c r="CN3" s="126"/>
      <c r="CO3" s="126"/>
      <c r="CP3" s="126"/>
      <c r="CQ3" s="126"/>
      <c r="CR3" s="126"/>
      <c r="CS3" s="126"/>
      <c r="CT3" s="126"/>
      <c r="CU3" s="126"/>
      <c r="CV3" s="126"/>
      <c r="CW3" s="126"/>
      <c r="CX3" s="126"/>
      <c r="CY3" s="126"/>
      <c r="CZ3" s="126"/>
      <c r="DA3" s="126"/>
      <c r="DB3" s="126"/>
      <c r="DC3" s="126"/>
      <c r="DD3" s="126"/>
      <c r="DE3" s="126"/>
      <c r="DF3" s="126"/>
      <c r="DG3" s="126"/>
      <c r="DH3" s="126"/>
      <c r="DI3" s="126"/>
      <c r="DJ3" s="126"/>
      <c r="DK3" s="126"/>
      <c r="DL3" s="126"/>
      <c r="DM3" s="126"/>
      <c r="DN3" s="126"/>
      <c r="DO3" s="126"/>
    </row>
    <row r="4" spans="1:119">
      <c r="A4" s="126" t="s">
        <v>537</v>
      </c>
      <c r="B4" s="126" t="s">
        <v>538</v>
      </c>
      <c r="C4" s="107">
        <v>13.87</v>
      </c>
      <c r="D4" s="107">
        <v>7.17</v>
      </c>
      <c r="E4" s="107"/>
      <c r="F4" s="107">
        <v>4.08</v>
      </c>
      <c r="G4" s="107">
        <v>3.18</v>
      </c>
      <c r="H4" s="108">
        <v>0.128</v>
      </c>
      <c r="I4" s="107">
        <v>4.03</v>
      </c>
      <c r="J4" s="107">
        <v>1.93</v>
      </c>
      <c r="K4" s="107">
        <v>49.47</v>
      </c>
      <c r="L4" s="108">
        <v>1.762</v>
      </c>
      <c r="M4" s="107"/>
      <c r="N4" s="126"/>
      <c r="O4" s="126"/>
      <c r="P4" s="128">
        <v>6153</v>
      </c>
      <c r="Q4" s="127">
        <v>5</v>
      </c>
      <c r="R4" s="126"/>
      <c r="S4" s="127"/>
      <c r="T4" s="128"/>
      <c r="U4" s="128"/>
      <c r="V4" s="127"/>
      <c r="W4" s="128"/>
      <c r="X4" s="127"/>
      <c r="Y4" s="127"/>
      <c r="Z4" s="126"/>
      <c r="AA4" s="128"/>
      <c r="AB4" s="127"/>
      <c r="AC4" s="128"/>
      <c r="AD4" s="127"/>
      <c r="AE4" s="127"/>
      <c r="AF4" s="127"/>
      <c r="AG4" s="127"/>
      <c r="AH4" s="107"/>
      <c r="AI4" s="128"/>
      <c r="AJ4" s="128"/>
      <c r="AK4" s="127"/>
      <c r="AL4" s="126"/>
      <c r="AM4" s="128"/>
      <c r="AN4" s="107"/>
      <c r="AO4" s="128"/>
      <c r="AP4" s="126"/>
      <c r="AQ4" s="128">
        <v>12</v>
      </c>
      <c r="AR4" s="127"/>
      <c r="AS4" s="128"/>
      <c r="AT4" s="126">
        <v>2897</v>
      </c>
      <c r="AU4" s="127"/>
      <c r="AV4" s="127"/>
      <c r="AW4" s="127"/>
      <c r="AX4" s="127"/>
      <c r="AY4" s="107"/>
      <c r="AZ4" s="127"/>
      <c r="BA4" s="128">
        <v>140</v>
      </c>
      <c r="BB4" s="126"/>
      <c r="BC4" s="128">
        <v>52</v>
      </c>
      <c r="BD4" s="127"/>
      <c r="BE4" s="128"/>
      <c r="BF4" s="128"/>
      <c r="BG4" s="126"/>
      <c r="BH4" s="126"/>
      <c r="BI4" s="126"/>
      <c r="BJ4" s="126"/>
      <c r="BK4" s="126"/>
      <c r="BL4" s="126"/>
      <c r="BM4" s="126"/>
      <c r="BN4" s="126"/>
      <c r="BO4" s="126"/>
      <c r="BP4" s="126"/>
      <c r="BQ4" s="126"/>
      <c r="BR4" s="126"/>
      <c r="BS4" s="126"/>
      <c r="BT4" s="126"/>
      <c r="BU4" s="126"/>
      <c r="BV4" s="126"/>
      <c r="BW4" s="126"/>
      <c r="BX4" s="126"/>
      <c r="BY4" s="126"/>
      <c r="BZ4" s="126"/>
      <c r="CA4" s="126"/>
      <c r="CB4" s="126"/>
      <c r="CC4" s="126"/>
      <c r="CD4" s="126"/>
      <c r="CE4" s="126"/>
      <c r="CF4" s="126"/>
      <c r="CG4" s="126"/>
      <c r="CH4" s="126"/>
      <c r="CI4" s="126"/>
      <c r="CJ4" s="126"/>
      <c r="CK4" s="126"/>
      <c r="CL4" s="126"/>
      <c r="CM4" s="126"/>
      <c r="CN4" s="126"/>
      <c r="CO4" s="126"/>
      <c r="CP4" s="126"/>
      <c r="CQ4" s="126"/>
      <c r="CR4" s="126"/>
      <c r="CS4" s="126"/>
      <c r="CT4" s="126"/>
      <c r="CU4" s="126"/>
      <c r="CV4" s="126"/>
      <c r="CW4" s="126"/>
      <c r="CX4" s="126"/>
      <c r="CY4" s="126"/>
      <c r="CZ4" s="126"/>
      <c r="DA4" s="126"/>
      <c r="DB4" s="126"/>
      <c r="DC4" s="126"/>
      <c r="DD4" s="126"/>
      <c r="DE4" s="126"/>
      <c r="DF4" s="126"/>
      <c r="DG4" s="126"/>
      <c r="DH4" s="126"/>
      <c r="DI4" s="126"/>
      <c r="DJ4" s="126"/>
      <c r="DK4" s="126"/>
      <c r="DL4" s="126"/>
      <c r="DM4" s="126"/>
      <c r="DN4" s="126"/>
      <c r="DO4" s="126"/>
    </row>
    <row r="5" spans="1:119">
      <c r="A5" s="126" t="s">
        <v>539</v>
      </c>
      <c r="B5" s="126" t="s">
        <v>540</v>
      </c>
      <c r="C5" s="107">
        <v>14.35</v>
      </c>
      <c r="D5" s="107">
        <v>7.12</v>
      </c>
      <c r="E5" s="107"/>
      <c r="F5" s="107">
        <v>4.17</v>
      </c>
      <c r="G5" s="107">
        <v>3.2349999999999999</v>
      </c>
      <c r="H5" s="108">
        <v>0.1283</v>
      </c>
      <c r="I5" s="107">
        <v>4.1500000000000004</v>
      </c>
      <c r="J5" s="107">
        <v>2.04</v>
      </c>
      <c r="K5" s="107">
        <v>50.1</v>
      </c>
      <c r="L5" s="108">
        <v>1.7769999999999999</v>
      </c>
      <c r="M5" s="107"/>
      <c r="N5" s="126"/>
      <c r="O5" s="126"/>
      <c r="P5" s="128">
        <v>6480</v>
      </c>
      <c r="Q5" s="127">
        <v>4.62</v>
      </c>
      <c r="R5" s="126"/>
      <c r="S5" s="127">
        <v>459</v>
      </c>
      <c r="T5" s="128">
        <v>23</v>
      </c>
      <c r="U5" s="128"/>
      <c r="V5" s="127">
        <v>0.61199999999999999</v>
      </c>
      <c r="W5" s="128">
        <v>37.9</v>
      </c>
      <c r="X5" s="127">
        <v>11.33</v>
      </c>
      <c r="Y5" s="127">
        <v>5.38</v>
      </c>
      <c r="Z5" s="126">
        <v>7.64</v>
      </c>
      <c r="AA5" s="128">
        <v>21.6</v>
      </c>
      <c r="AB5" s="127">
        <v>19.8</v>
      </c>
      <c r="AC5" s="128"/>
      <c r="AD5" s="127"/>
      <c r="AE5" s="127">
        <v>2.04</v>
      </c>
      <c r="AF5" s="127"/>
      <c r="AG5" s="127">
        <v>225</v>
      </c>
      <c r="AH5" s="107"/>
      <c r="AI5" s="128">
        <v>8.93</v>
      </c>
      <c r="AJ5" s="128">
        <v>22.2</v>
      </c>
      <c r="AK5" s="127">
        <v>208.1</v>
      </c>
      <c r="AL5" s="126">
        <v>80</v>
      </c>
      <c r="AM5" s="128"/>
      <c r="AN5" s="107">
        <v>55.3</v>
      </c>
      <c r="AO5" s="128">
        <v>76.900000000000006</v>
      </c>
      <c r="AP5" s="126">
        <v>0.52400000000000002</v>
      </c>
      <c r="AQ5" s="128">
        <v>12.37</v>
      </c>
      <c r="AR5" s="127">
        <v>31.1</v>
      </c>
      <c r="AS5" s="128">
        <v>2.56</v>
      </c>
      <c r="AT5" s="126">
        <v>3100</v>
      </c>
      <c r="AU5" s="127">
        <v>1.06</v>
      </c>
      <c r="AV5" s="127">
        <v>2.2599999999999998</v>
      </c>
      <c r="AW5" s="127">
        <v>25.2</v>
      </c>
      <c r="AX5" s="127"/>
      <c r="AY5" s="107">
        <v>0.72499999999999998</v>
      </c>
      <c r="AZ5" s="127">
        <v>5.09</v>
      </c>
      <c r="BA5" s="128">
        <v>131.80000000000001</v>
      </c>
      <c r="BB5" s="126"/>
      <c r="BC5" s="128">
        <v>56.3</v>
      </c>
      <c r="BD5" s="127">
        <v>4.6399999999999997</v>
      </c>
      <c r="BE5" s="128">
        <v>130.9</v>
      </c>
      <c r="BF5" s="128"/>
      <c r="BG5" s="126"/>
      <c r="BH5" s="126"/>
      <c r="BI5" s="126"/>
      <c r="BJ5" s="126"/>
      <c r="BK5" s="126"/>
      <c r="BL5" s="126"/>
      <c r="BM5" s="126"/>
      <c r="BN5" s="126"/>
      <c r="BO5" s="126"/>
      <c r="BP5" s="126"/>
      <c r="BQ5" s="126"/>
      <c r="BR5" s="126"/>
      <c r="BS5" s="126"/>
      <c r="BT5" s="126"/>
      <c r="BU5" s="126"/>
      <c r="BV5" s="126"/>
      <c r="BW5" s="126"/>
      <c r="BX5" s="126"/>
      <c r="BY5" s="126"/>
      <c r="BZ5" s="126"/>
      <c r="CA5" s="126"/>
      <c r="CB5" s="126"/>
      <c r="CC5" s="126"/>
      <c r="CD5" s="126"/>
      <c r="CE5" s="126"/>
      <c r="CF5" s="126"/>
      <c r="CG5" s="126"/>
      <c r="CH5" s="126"/>
      <c r="CI5" s="126"/>
      <c r="CJ5" s="126"/>
      <c r="CK5" s="126"/>
      <c r="CL5" s="126"/>
      <c r="CM5" s="126"/>
      <c r="CN5" s="126"/>
      <c r="CO5" s="126"/>
      <c r="CP5" s="126"/>
      <c r="CQ5" s="126"/>
      <c r="CR5" s="126"/>
      <c r="CS5" s="126"/>
      <c r="CT5" s="126"/>
      <c r="CU5" s="126"/>
      <c r="CV5" s="126"/>
      <c r="CW5" s="126"/>
      <c r="CX5" s="126"/>
      <c r="CY5" s="126"/>
      <c r="CZ5" s="126"/>
      <c r="DA5" s="126"/>
      <c r="DB5" s="126"/>
      <c r="DC5" s="126"/>
      <c r="DD5" s="126"/>
      <c r="DE5" s="126"/>
      <c r="DF5" s="126"/>
      <c r="DG5" s="126"/>
      <c r="DH5" s="126"/>
      <c r="DI5" s="126"/>
      <c r="DJ5" s="126"/>
      <c r="DK5" s="126"/>
      <c r="DL5" s="126"/>
      <c r="DM5" s="126"/>
      <c r="DN5" s="126"/>
      <c r="DO5" s="126"/>
    </row>
    <row r="6" spans="1:119">
      <c r="O6" s="7"/>
      <c r="BG6" s="4"/>
    </row>
    <row r="7" spans="1:119">
      <c r="A7" s="126" t="s">
        <v>541</v>
      </c>
      <c r="B7" s="126" t="s">
        <v>538</v>
      </c>
      <c r="C7" s="107">
        <v>15.45</v>
      </c>
      <c r="D7" s="107">
        <v>11.11</v>
      </c>
      <c r="E7" s="107">
        <v>10.71</v>
      </c>
      <c r="F7" s="107">
        <v>0.63</v>
      </c>
      <c r="G7" s="107">
        <v>6.24</v>
      </c>
      <c r="H7" s="108">
        <v>0.16700000000000001</v>
      </c>
      <c r="I7" s="107">
        <v>2.27</v>
      </c>
      <c r="J7" s="107">
        <v>0.12</v>
      </c>
      <c r="K7" s="107">
        <v>53.01</v>
      </c>
      <c r="L7" s="108">
        <v>1.103</v>
      </c>
      <c r="M7" s="107"/>
      <c r="N7" s="126"/>
      <c r="O7" s="126"/>
      <c r="P7" s="128">
        <v>176</v>
      </c>
      <c r="Q7" s="127" t="s">
        <v>519</v>
      </c>
      <c r="R7" s="126"/>
      <c r="S7" s="127">
        <v>23</v>
      </c>
      <c r="T7" s="128">
        <v>44</v>
      </c>
      <c r="U7" s="128">
        <v>90</v>
      </c>
      <c r="V7" s="127"/>
      <c r="W7" s="128">
        <v>110</v>
      </c>
      <c r="X7" s="127">
        <v>4</v>
      </c>
      <c r="Y7" s="127">
        <v>2.2999999999999998</v>
      </c>
      <c r="Z7" s="126"/>
      <c r="AA7" s="128">
        <v>18</v>
      </c>
      <c r="AB7" s="127"/>
      <c r="AC7" s="128"/>
      <c r="AD7" s="127">
        <v>2.5</v>
      </c>
      <c r="AE7" s="127">
        <v>0.8</v>
      </c>
      <c r="AF7" s="127"/>
      <c r="AG7" s="127">
        <v>10.6</v>
      </c>
      <c r="AH7" s="107">
        <v>0.32</v>
      </c>
      <c r="AI7" s="128"/>
      <c r="AJ7" s="128"/>
      <c r="AK7" s="127">
        <v>12.9</v>
      </c>
      <c r="AL7" s="126">
        <v>80</v>
      </c>
      <c r="AM7" s="128"/>
      <c r="AN7" s="107"/>
      <c r="AO7" s="128">
        <v>19</v>
      </c>
      <c r="AP7" s="126"/>
      <c r="AQ7" s="128">
        <v>35</v>
      </c>
      <c r="AR7" s="127">
        <v>3</v>
      </c>
      <c r="AS7" s="128"/>
      <c r="AT7" s="126">
        <v>193</v>
      </c>
      <c r="AU7" s="127">
        <v>0.4</v>
      </c>
      <c r="AV7" s="127">
        <v>0.6</v>
      </c>
      <c r="AW7" s="127">
        <v>2.2000000000000002</v>
      </c>
      <c r="AX7" s="127"/>
      <c r="AY7" s="107"/>
      <c r="AZ7" s="127">
        <v>0.5</v>
      </c>
      <c r="BA7" s="128">
        <v>272</v>
      </c>
      <c r="BB7" s="126"/>
      <c r="BC7" s="128">
        <v>19</v>
      </c>
      <c r="BD7" s="127">
        <v>2</v>
      </c>
      <c r="BE7" s="128">
        <v>90</v>
      </c>
      <c r="BF7" s="128">
        <v>94</v>
      </c>
      <c r="BG7" s="126"/>
      <c r="BH7" s="126"/>
      <c r="BI7" s="126"/>
      <c r="BJ7" s="126"/>
      <c r="BK7" s="126"/>
      <c r="BL7" s="126"/>
      <c r="BM7" s="126"/>
      <c r="BN7" s="126"/>
      <c r="BO7" s="126"/>
      <c r="BP7" s="126"/>
      <c r="BQ7" s="126"/>
      <c r="BR7" s="126"/>
      <c r="BS7" s="126"/>
      <c r="BT7" s="126"/>
      <c r="BU7" s="126"/>
      <c r="BV7" s="126"/>
      <c r="BW7" s="126"/>
      <c r="BX7" s="126"/>
      <c r="BY7" s="126"/>
      <c r="BZ7" s="126"/>
      <c r="CA7" s="126"/>
      <c r="CB7" s="126"/>
      <c r="CC7" s="126"/>
      <c r="CD7" s="126"/>
      <c r="CE7" s="126"/>
      <c r="CF7" s="126"/>
      <c r="CG7" s="126"/>
      <c r="CH7" s="126"/>
      <c r="CI7" s="126"/>
      <c r="CJ7" s="126"/>
      <c r="CK7" s="126"/>
      <c r="CL7" s="126"/>
      <c r="CM7" s="126"/>
      <c r="CN7" s="126"/>
      <c r="CO7" s="126"/>
      <c r="CP7" s="126"/>
      <c r="CQ7" s="126"/>
      <c r="CR7" s="126"/>
      <c r="CS7" s="126"/>
      <c r="CT7" s="126"/>
      <c r="CU7" s="126"/>
      <c r="CV7" s="126"/>
      <c r="CW7" s="126"/>
      <c r="CX7" s="126"/>
      <c r="CY7" s="126"/>
      <c r="CZ7" s="126"/>
      <c r="DA7" s="126"/>
      <c r="DB7" s="126"/>
      <c r="DC7" s="126"/>
      <c r="DD7" s="126"/>
      <c r="DE7" s="126"/>
      <c r="DF7" s="126"/>
      <c r="DG7" s="126"/>
      <c r="DH7" s="126"/>
      <c r="DI7" s="126"/>
      <c r="DJ7" s="126"/>
      <c r="DK7" s="126"/>
      <c r="DL7" s="126"/>
      <c r="DM7" s="126"/>
      <c r="DN7" s="126"/>
      <c r="DO7" s="126"/>
    </row>
    <row r="8" spans="1:119">
      <c r="A8" s="126" t="s">
        <v>541</v>
      </c>
      <c r="B8" s="126" t="s">
        <v>538</v>
      </c>
      <c r="C8" s="107">
        <v>14.99</v>
      </c>
      <c r="D8" s="107">
        <v>11.07</v>
      </c>
      <c r="E8" s="107">
        <v>10.59</v>
      </c>
      <c r="F8" s="107">
        <v>0.6</v>
      </c>
      <c r="G8" s="107">
        <v>6.19</v>
      </c>
      <c r="H8" s="108">
        <v>0.16600000000000001</v>
      </c>
      <c r="I8" s="107">
        <v>2.2200000000000002</v>
      </c>
      <c r="J8" s="107">
        <v>0.12</v>
      </c>
      <c r="K8" s="107">
        <v>51.67</v>
      </c>
      <c r="L8" s="108">
        <v>1.0669999999999999</v>
      </c>
      <c r="M8" s="107"/>
      <c r="N8" s="126"/>
      <c r="O8" s="126"/>
      <c r="P8" s="128">
        <v>171</v>
      </c>
      <c r="Q8" s="127" t="s">
        <v>519</v>
      </c>
      <c r="R8" s="126"/>
      <c r="S8" s="127"/>
      <c r="T8" s="128"/>
      <c r="U8" s="128"/>
      <c r="V8" s="127"/>
      <c r="W8" s="128"/>
      <c r="X8" s="127"/>
      <c r="Y8" s="127"/>
      <c r="Z8" s="126"/>
      <c r="AA8" s="128"/>
      <c r="AB8" s="127"/>
      <c r="AC8" s="128"/>
      <c r="AD8" s="127"/>
      <c r="AE8" s="127"/>
      <c r="AF8" s="127"/>
      <c r="AG8" s="127"/>
      <c r="AH8" s="107"/>
      <c r="AI8" s="128"/>
      <c r="AJ8" s="128"/>
      <c r="AK8" s="127"/>
      <c r="AL8" s="126"/>
      <c r="AM8" s="128"/>
      <c r="AN8" s="107"/>
      <c r="AO8" s="128"/>
      <c r="AP8" s="126"/>
      <c r="AQ8" s="128">
        <v>35</v>
      </c>
      <c r="AR8" s="127"/>
      <c r="AS8" s="128"/>
      <c r="AT8" s="126">
        <v>190</v>
      </c>
      <c r="AU8" s="127"/>
      <c r="AV8" s="127"/>
      <c r="AW8" s="127"/>
      <c r="AX8" s="127"/>
      <c r="AY8" s="107"/>
      <c r="AZ8" s="127"/>
      <c r="BA8" s="128">
        <v>267</v>
      </c>
      <c r="BB8" s="126"/>
      <c r="BC8" s="128">
        <v>18</v>
      </c>
      <c r="BD8" s="127"/>
      <c r="BE8" s="128"/>
      <c r="BF8" s="128">
        <v>89</v>
      </c>
      <c r="BG8" s="126"/>
      <c r="BH8" s="126"/>
      <c r="BI8" s="126"/>
      <c r="BJ8" s="126"/>
      <c r="BK8" s="126"/>
      <c r="BL8" s="126"/>
      <c r="BM8" s="126"/>
      <c r="BN8" s="126"/>
      <c r="BO8" s="126"/>
      <c r="BP8" s="126"/>
      <c r="BQ8" s="126"/>
      <c r="BR8" s="126"/>
      <c r="BS8" s="126"/>
      <c r="BT8" s="126"/>
      <c r="BU8" s="126"/>
      <c r="BV8" s="126"/>
      <c r="BW8" s="126"/>
      <c r="BX8" s="126"/>
      <c r="BY8" s="126"/>
      <c r="BZ8" s="126"/>
      <c r="CA8" s="126"/>
      <c r="CB8" s="126"/>
      <c r="CC8" s="126"/>
      <c r="CD8" s="126"/>
      <c r="CE8" s="126"/>
      <c r="CF8" s="126"/>
      <c r="CG8" s="126"/>
      <c r="CH8" s="126"/>
      <c r="CI8" s="126"/>
      <c r="CJ8" s="126"/>
      <c r="CK8" s="126"/>
      <c r="CL8" s="126"/>
      <c r="CM8" s="126"/>
      <c r="CN8" s="126"/>
      <c r="CO8" s="126"/>
      <c r="CP8" s="126"/>
      <c r="CQ8" s="126"/>
      <c r="CR8" s="126"/>
      <c r="CS8" s="126"/>
      <c r="CT8" s="126"/>
      <c r="CU8" s="126"/>
      <c r="CV8" s="126"/>
      <c r="CW8" s="126"/>
      <c r="CX8" s="126"/>
      <c r="CY8" s="126"/>
      <c r="CZ8" s="126"/>
      <c r="DA8" s="126"/>
      <c r="DB8" s="126"/>
      <c r="DC8" s="126"/>
      <c r="DD8" s="126"/>
      <c r="DE8" s="126"/>
      <c r="DF8" s="126"/>
      <c r="DG8" s="126"/>
      <c r="DH8" s="126"/>
      <c r="DI8" s="126"/>
      <c r="DJ8" s="126"/>
      <c r="DK8" s="126"/>
      <c r="DL8" s="126"/>
      <c r="DM8" s="126"/>
      <c r="DN8" s="126"/>
      <c r="DO8" s="126"/>
    </row>
    <row r="9" spans="1:119">
      <c r="A9" s="126" t="s">
        <v>542</v>
      </c>
      <c r="B9" s="126" t="s">
        <v>540</v>
      </c>
      <c r="C9" s="107">
        <v>15.45</v>
      </c>
      <c r="D9" s="107">
        <v>10.86</v>
      </c>
      <c r="E9" s="107">
        <v>10.83</v>
      </c>
      <c r="F9" s="107">
        <v>0.626</v>
      </c>
      <c r="G9" s="107">
        <v>6.37</v>
      </c>
      <c r="H9" s="108">
        <v>0.16700000000000001</v>
      </c>
      <c r="I9" s="107">
        <v>2.2000000000000002</v>
      </c>
      <c r="J9" s="107">
        <v>0.14000000000000001</v>
      </c>
      <c r="K9" s="107">
        <v>52.68</v>
      </c>
      <c r="L9" s="108">
        <v>1.06</v>
      </c>
      <c r="M9" s="107"/>
      <c r="N9" s="126"/>
      <c r="O9" s="126"/>
      <c r="P9" s="128">
        <v>170</v>
      </c>
      <c r="Q9" s="127">
        <v>1.3</v>
      </c>
      <c r="R9" s="126"/>
      <c r="S9" s="127"/>
      <c r="T9" s="128"/>
      <c r="U9" s="128"/>
      <c r="V9" s="127"/>
      <c r="W9" s="128"/>
      <c r="X9" s="127"/>
      <c r="Y9" s="127"/>
      <c r="Z9" s="126"/>
      <c r="AA9" s="128"/>
      <c r="AB9" s="127"/>
      <c r="AC9" s="128"/>
      <c r="AD9" s="127"/>
      <c r="AE9" s="127"/>
      <c r="AF9" s="127"/>
      <c r="AG9" s="127"/>
      <c r="AH9" s="107"/>
      <c r="AI9" s="128"/>
      <c r="AJ9" s="128"/>
      <c r="AK9" s="127"/>
      <c r="AL9" s="126"/>
      <c r="AM9" s="128"/>
      <c r="AN9" s="107"/>
      <c r="AO9" s="128"/>
      <c r="AP9" s="126"/>
      <c r="AQ9" s="128">
        <v>36</v>
      </c>
      <c r="AR9" s="127"/>
      <c r="AS9" s="128"/>
      <c r="AT9" s="126">
        <v>190</v>
      </c>
      <c r="AU9" s="127"/>
      <c r="AV9" s="127"/>
      <c r="AW9" s="127"/>
      <c r="AX9" s="127"/>
      <c r="AY9" s="107"/>
      <c r="AZ9" s="127"/>
      <c r="BA9" s="128">
        <v>260</v>
      </c>
      <c r="BB9" s="126"/>
      <c r="BC9" s="128">
        <v>23</v>
      </c>
      <c r="BD9" s="127"/>
      <c r="BE9" s="128"/>
      <c r="BF9" s="128">
        <v>100</v>
      </c>
      <c r="BG9" s="126"/>
      <c r="BH9" s="126"/>
      <c r="BI9" s="126"/>
      <c r="BJ9" s="126"/>
      <c r="BK9" s="126"/>
      <c r="BL9" s="126"/>
      <c r="BM9" s="126"/>
      <c r="BN9" s="126"/>
      <c r="BO9" s="126"/>
      <c r="BP9" s="126"/>
      <c r="BQ9" s="126"/>
      <c r="BR9" s="126"/>
      <c r="BS9" s="126"/>
      <c r="BT9" s="126"/>
      <c r="BU9" s="126"/>
      <c r="BV9" s="126"/>
      <c r="BW9" s="126"/>
      <c r="BX9" s="126"/>
      <c r="BY9" s="126"/>
      <c r="BZ9" s="126"/>
      <c r="CA9" s="126"/>
      <c r="CB9" s="126"/>
      <c r="CC9" s="126"/>
      <c r="CD9" s="126"/>
      <c r="CE9" s="126"/>
      <c r="CF9" s="126"/>
      <c r="CG9" s="126"/>
      <c r="CH9" s="126"/>
      <c r="CI9" s="126"/>
      <c r="CJ9" s="126"/>
      <c r="CK9" s="126"/>
      <c r="CL9" s="126"/>
      <c r="CM9" s="126"/>
      <c r="CN9" s="126"/>
      <c r="CO9" s="126"/>
      <c r="CP9" s="126"/>
      <c r="CQ9" s="126"/>
      <c r="CR9" s="126"/>
      <c r="CS9" s="126"/>
      <c r="CT9" s="126"/>
      <c r="CU9" s="126"/>
      <c r="CV9" s="126"/>
      <c r="CW9" s="126"/>
      <c r="CX9" s="126"/>
      <c r="CY9" s="126"/>
      <c r="CZ9" s="126"/>
      <c r="DA9" s="126"/>
      <c r="DB9" s="126"/>
      <c r="DC9" s="126"/>
      <c r="DD9" s="126"/>
      <c r="DE9" s="126"/>
      <c r="DF9" s="126"/>
      <c r="DG9" s="126"/>
      <c r="DH9" s="126"/>
      <c r="DI9" s="126"/>
      <c r="DJ9" s="126"/>
      <c r="DK9" s="126"/>
      <c r="DL9" s="126"/>
      <c r="DM9" s="126"/>
      <c r="DN9" s="126"/>
      <c r="DO9" s="126"/>
    </row>
    <row r="10" spans="1:119" s="26" customFormat="1">
      <c r="A10" s="4"/>
      <c r="B10" s="4"/>
      <c r="C10" s="32"/>
      <c r="D10" s="32"/>
      <c r="E10" s="32"/>
      <c r="F10" s="32"/>
      <c r="G10" s="32"/>
      <c r="H10" s="8"/>
      <c r="I10" s="32"/>
      <c r="J10" s="32"/>
      <c r="K10" s="32"/>
      <c r="L10" s="8"/>
      <c r="M10" s="32"/>
      <c r="N10" s="32"/>
      <c r="O10" s="7"/>
      <c r="P10" s="7"/>
      <c r="T10" s="7"/>
      <c r="U10" s="7"/>
      <c r="W10" s="7"/>
      <c r="Z10" s="32"/>
      <c r="AA10" s="7"/>
      <c r="AC10" s="7"/>
      <c r="AH10" s="32"/>
      <c r="AI10" s="7"/>
      <c r="AJ10" s="7"/>
      <c r="AL10" s="7"/>
      <c r="AM10" s="7"/>
      <c r="AN10" s="32"/>
      <c r="AO10" s="7"/>
      <c r="AP10" s="32"/>
      <c r="AQ10" s="7"/>
      <c r="AS10" s="7"/>
      <c r="AT10" s="7"/>
      <c r="AY10" s="32"/>
      <c r="BA10" s="7"/>
      <c r="BB10" s="32"/>
      <c r="BC10" s="7"/>
      <c r="BE10" s="7"/>
      <c r="BF10" s="7"/>
    </row>
    <row r="11" spans="1:119">
      <c r="A11" s="126" t="s">
        <v>543</v>
      </c>
      <c r="B11" s="126" t="s">
        <v>538</v>
      </c>
      <c r="C11" s="107">
        <v>18.63</v>
      </c>
      <c r="D11" s="107">
        <v>11.72</v>
      </c>
      <c r="E11" s="107">
        <v>9.92</v>
      </c>
      <c r="F11" s="107">
        <v>0.22</v>
      </c>
      <c r="G11" s="107">
        <v>10.25</v>
      </c>
      <c r="H11" s="108">
        <v>0.15</v>
      </c>
      <c r="I11" s="107">
        <v>1.94</v>
      </c>
      <c r="J11" s="107">
        <v>7.0000000000000007E-2</v>
      </c>
      <c r="K11" s="107">
        <v>47.23</v>
      </c>
      <c r="L11" s="108">
        <v>0.497</v>
      </c>
      <c r="M11" s="107"/>
      <c r="N11" s="126"/>
      <c r="O11" s="126"/>
      <c r="P11" s="128">
        <v>106</v>
      </c>
      <c r="Q11" s="127"/>
      <c r="R11" s="126"/>
      <c r="S11" s="127"/>
      <c r="T11" s="128"/>
      <c r="U11" s="128"/>
      <c r="V11" s="127"/>
      <c r="W11" s="128"/>
      <c r="X11" s="127"/>
      <c r="Y11" s="127"/>
      <c r="Z11" s="126"/>
      <c r="AA11" s="128"/>
      <c r="AB11" s="127"/>
      <c r="AC11" s="128"/>
      <c r="AD11" s="127"/>
      <c r="AE11" s="127"/>
      <c r="AF11" s="127"/>
      <c r="AG11" s="127"/>
      <c r="AH11" s="107"/>
      <c r="AI11" s="128"/>
      <c r="AJ11" s="128"/>
      <c r="AK11" s="127"/>
      <c r="AL11" s="126"/>
      <c r="AM11" s="128"/>
      <c r="AN11" s="107"/>
      <c r="AO11" s="128"/>
      <c r="AP11" s="126"/>
      <c r="AQ11" s="128">
        <v>32</v>
      </c>
      <c r="AR11" s="127"/>
      <c r="AS11" s="128"/>
      <c r="AT11" s="126">
        <v>146</v>
      </c>
      <c r="AU11" s="127"/>
      <c r="AV11" s="127"/>
      <c r="AW11" s="127"/>
      <c r="AX11" s="127"/>
      <c r="AY11" s="107"/>
      <c r="AZ11" s="127"/>
      <c r="BA11" s="128">
        <v>154</v>
      </c>
      <c r="BB11" s="126"/>
      <c r="BC11" s="128">
        <v>15</v>
      </c>
      <c r="BD11" s="127"/>
      <c r="BE11" s="128"/>
      <c r="BF11" s="128">
        <v>36</v>
      </c>
      <c r="BG11" s="126"/>
      <c r="BH11" s="126"/>
      <c r="BI11" s="126"/>
      <c r="BJ11" s="126"/>
      <c r="BK11" s="126"/>
      <c r="BL11" s="126"/>
      <c r="BM11" s="126"/>
      <c r="BN11" s="126"/>
      <c r="BO11" s="126"/>
      <c r="BP11" s="126"/>
      <c r="BQ11" s="126"/>
      <c r="BR11" s="126"/>
      <c r="BS11" s="126"/>
      <c r="BT11" s="126"/>
      <c r="BU11" s="126"/>
      <c r="BV11" s="126"/>
      <c r="BW11" s="126"/>
      <c r="BX11" s="126"/>
      <c r="BY11" s="126"/>
      <c r="BZ11" s="126"/>
      <c r="CA11" s="126"/>
      <c r="CB11" s="126"/>
      <c r="CC11" s="126"/>
      <c r="CD11" s="126"/>
      <c r="CE11" s="126"/>
      <c r="CF11" s="126"/>
      <c r="CG11" s="126"/>
      <c r="CH11" s="126"/>
      <c r="CI11" s="126"/>
      <c r="CJ11" s="126"/>
      <c r="CK11" s="126"/>
      <c r="CL11" s="126"/>
      <c r="CM11" s="126"/>
      <c r="CN11" s="126"/>
      <c r="CO11" s="126"/>
      <c r="CP11" s="126"/>
      <c r="CQ11" s="126"/>
      <c r="CR11" s="126"/>
      <c r="CS11" s="126"/>
      <c r="CT11" s="126"/>
      <c r="CU11" s="126"/>
      <c r="CV11" s="126"/>
      <c r="CW11" s="126"/>
      <c r="CX11" s="126"/>
      <c r="CY11" s="126"/>
      <c r="CZ11" s="126"/>
      <c r="DA11" s="126"/>
      <c r="DB11" s="126"/>
      <c r="DC11" s="126"/>
      <c r="DD11" s="126"/>
      <c r="DE11" s="126"/>
      <c r="DF11" s="126"/>
      <c r="DG11" s="126"/>
      <c r="DH11" s="126"/>
      <c r="DI11" s="126"/>
      <c r="DJ11" s="126"/>
      <c r="DK11" s="126"/>
      <c r="DL11" s="126"/>
      <c r="DM11" s="126"/>
      <c r="DN11" s="126"/>
      <c r="DO11" s="126"/>
    </row>
    <row r="12" spans="1:119">
      <c r="A12" s="126" t="s">
        <v>543</v>
      </c>
      <c r="B12" s="126" t="s">
        <v>538</v>
      </c>
      <c r="C12" s="107">
        <v>18.309999999999999</v>
      </c>
      <c r="D12" s="107">
        <v>11.69</v>
      </c>
      <c r="E12" s="107">
        <v>9.8699999999999992</v>
      </c>
      <c r="F12" s="107">
        <v>0.22</v>
      </c>
      <c r="G12" s="107">
        <v>10.18</v>
      </c>
      <c r="H12" s="108">
        <v>0.14899999999999999</v>
      </c>
      <c r="I12" s="107">
        <v>1.97</v>
      </c>
      <c r="J12" s="107">
        <v>7.0000000000000007E-2</v>
      </c>
      <c r="K12" s="107">
        <v>47.26</v>
      </c>
      <c r="L12" s="108">
        <v>0.47899999999999998</v>
      </c>
      <c r="M12" s="107"/>
      <c r="N12" s="126"/>
      <c r="O12" s="126"/>
      <c r="P12" s="128">
        <v>105</v>
      </c>
      <c r="Q12" s="127"/>
      <c r="R12" s="126"/>
      <c r="S12" s="127"/>
      <c r="T12" s="128"/>
      <c r="U12" s="128"/>
      <c r="V12" s="127"/>
      <c r="W12" s="128"/>
      <c r="X12" s="127"/>
      <c r="Y12" s="127"/>
      <c r="Z12" s="126"/>
      <c r="AA12" s="128"/>
      <c r="AB12" s="127"/>
      <c r="AC12" s="128"/>
      <c r="AD12" s="127"/>
      <c r="AE12" s="127"/>
      <c r="AF12" s="127"/>
      <c r="AG12" s="127"/>
      <c r="AH12" s="107"/>
      <c r="AI12" s="128"/>
      <c r="AJ12" s="128"/>
      <c r="AK12" s="127"/>
      <c r="AL12" s="126"/>
      <c r="AM12" s="128"/>
      <c r="AN12" s="107"/>
      <c r="AO12" s="128"/>
      <c r="AP12" s="126"/>
      <c r="AQ12" s="128">
        <v>32</v>
      </c>
      <c r="AR12" s="127"/>
      <c r="AS12" s="128"/>
      <c r="AT12" s="126">
        <v>147</v>
      </c>
      <c r="AU12" s="127"/>
      <c r="AV12" s="127"/>
      <c r="AW12" s="127"/>
      <c r="AX12" s="127"/>
      <c r="AY12" s="107"/>
      <c r="AZ12" s="127"/>
      <c r="BA12" s="128">
        <v>154</v>
      </c>
      <c r="BB12" s="126"/>
      <c r="BC12" s="128">
        <v>16</v>
      </c>
      <c r="BD12" s="127"/>
      <c r="BE12" s="128"/>
      <c r="BF12" s="128">
        <v>38</v>
      </c>
      <c r="BG12" s="126"/>
      <c r="BH12" s="126"/>
      <c r="BI12" s="126"/>
      <c r="BJ12" s="126"/>
      <c r="BK12" s="126"/>
      <c r="BL12" s="126"/>
      <c r="BM12" s="126"/>
      <c r="BN12" s="126"/>
      <c r="BO12" s="126"/>
      <c r="BP12" s="126"/>
      <c r="BQ12" s="126"/>
      <c r="BR12" s="126"/>
      <c r="BS12" s="126"/>
      <c r="BT12" s="126"/>
      <c r="BU12" s="126"/>
      <c r="BV12" s="126"/>
      <c r="BW12" s="126"/>
      <c r="BX12" s="126"/>
      <c r="BY12" s="126"/>
      <c r="BZ12" s="126"/>
      <c r="CA12" s="126"/>
      <c r="CB12" s="126"/>
      <c r="CC12" s="126"/>
      <c r="CD12" s="126"/>
      <c r="CE12" s="126"/>
      <c r="CF12" s="126"/>
      <c r="CG12" s="126"/>
      <c r="CH12" s="126"/>
      <c r="CI12" s="126"/>
      <c r="CJ12" s="126"/>
      <c r="CK12" s="126"/>
      <c r="CL12" s="126"/>
      <c r="CM12" s="126"/>
      <c r="CN12" s="126"/>
      <c r="CO12" s="126"/>
      <c r="CP12" s="126"/>
      <c r="CQ12" s="126"/>
      <c r="CR12" s="126"/>
      <c r="CS12" s="126"/>
      <c r="CT12" s="126"/>
      <c r="CU12" s="126"/>
      <c r="CV12" s="126"/>
      <c r="CW12" s="126"/>
      <c r="CX12" s="126"/>
      <c r="CY12" s="126"/>
      <c r="CZ12" s="126"/>
      <c r="DA12" s="126"/>
      <c r="DB12" s="126"/>
      <c r="DC12" s="126"/>
      <c r="DD12" s="126"/>
      <c r="DE12" s="126"/>
      <c r="DF12" s="126"/>
      <c r="DG12" s="126"/>
      <c r="DH12" s="126"/>
      <c r="DI12" s="126"/>
      <c r="DJ12" s="126"/>
      <c r="DK12" s="126"/>
      <c r="DL12" s="126"/>
      <c r="DM12" s="126"/>
      <c r="DN12" s="126"/>
      <c r="DO12" s="126"/>
    </row>
    <row r="13" spans="1:119">
      <c r="A13" s="126" t="s">
        <v>544</v>
      </c>
      <c r="B13" s="126" t="s">
        <v>540</v>
      </c>
      <c r="C13" s="107">
        <v>18.34</v>
      </c>
      <c r="D13" s="107">
        <v>11.49</v>
      </c>
      <c r="E13" s="107">
        <v>9.9700000000000006</v>
      </c>
      <c r="F13" s="107">
        <v>0.23400000000000001</v>
      </c>
      <c r="G13" s="107">
        <v>10.130000000000001</v>
      </c>
      <c r="H13" s="108">
        <v>0.15</v>
      </c>
      <c r="I13" s="107">
        <v>1.89</v>
      </c>
      <c r="J13" s="107">
        <v>7.0000000000000007E-2</v>
      </c>
      <c r="K13" s="107">
        <v>47.15</v>
      </c>
      <c r="L13" s="108">
        <v>0.48</v>
      </c>
      <c r="M13" s="107"/>
      <c r="N13" s="126"/>
      <c r="O13" s="126"/>
      <c r="P13" s="128">
        <v>118</v>
      </c>
      <c r="Q13" s="127"/>
      <c r="R13" s="126"/>
      <c r="S13" s="127"/>
      <c r="T13" s="128"/>
      <c r="U13" s="128"/>
      <c r="V13" s="127"/>
      <c r="W13" s="128"/>
      <c r="X13" s="127"/>
      <c r="Y13" s="127"/>
      <c r="Z13" s="126"/>
      <c r="AA13" s="128"/>
      <c r="AB13" s="127"/>
      <c r="AC13" s="128"/>
      <c r="AD13" s="127"/>
      <c r="AE13" s="127"/>
      <c r="AF13" s="127"/>
      <c r="AG13" s="127"/>
      <c r="AH13" s="107"/>
      <c r="AI13" s="128"/>
      <c r="AJ13" s="128"/>
      <c r="AK13" s="127"/>
      <c r="AL13" s="126"/>
      <c r="AM13" s="128"/>
      <c r="AN13" s="107"/>
      <c r="AO13" s="128"/>
      <c r="AP13" s="126"/>
      <c r="AQ13" s="128">
        <v>31</v>
      </c>
      <c r="AR13" s="127"/>
      <c r="AS13" s="128"/>
      <c r="AT13" s="126">
        <v>144</v>
      </c>
      <c r="AU13" s="127"/>
      <c r="AV13" s="127"/>
      <c r="AW13" s="127"/>
      <c r="AX13" s="127"/>
      <c r="AY13" s="107"/>
      <c r="AZ13" s="127"/>
      <c r="BA13" s="128">
        <v>148</v>
      </c>
      <c r="BB13" s="126"/>
      <c r="BC13" s="128">
        <v>18</v>
      </c>
      <c r="BD13" s="127"/>
      <c r="BE13" s="128"/>
      <c r="BF13" s="128">
        <v>38</v>
      </c>
      <c r="BG13" s="126"/>
      <c r="BH13" s="126"/>
      <c r="BI13" s="126"/>
      <c r="BJ13" s="126"/>
      <c r="BK13" s="126"/>
      <c r="BL13" s="126"/>
      <c r="BM13" s="126"/>
      <c r="BN13" s="126"/>
      <c r="BO13" s="126"/>
      <c r="BP13" s="126"/>
      <c r="BQ13" s="126"/>
      <c r="BR13" s="126"/>
      <c r="BS13" s="126"/>
      <c r="BT13" s="126"/>
      <c r="BU13" s="126"/>
      <c r="BV13" s="126"/>
      <c r="BW13" s="126"/>
      <c r="BX13" s="126"/>
      <c r="BY13" s="126"/>
      <c r="BZ13" s="126"/>
      <c r="CA13" s="126"/>
      <c r="CB13" s="126"/>
      <c r="CC13" s="126"/>
      <c r="CD13" s="126"/>
      <c r="CE13" s="126"/>
      <c r="CF13" s="126"/>
      <c r="CG13" s="126"/>
      <c r="CH13" s="126"/>
      <c r="CI13" s="126"/>
      <c r="CJ13" s="126"/>
      <c r="CK13" s="126"/>
      <c r="CL13" s="126"/>
      <c r="CM13" s="126"/>
      <c r="CN13" s="126"/>
      <c r="CO13" s="126"/>
      <c r="CP13" s="126"/>
      <c r="CQ13" s="126"/>
      <c r="CR13" s="126"/>
      <c r="CS13" s="126"/>
      <c r="CT13" s="126"/>
      <c r="CU13" s="126"/>
      <c r="CV13" s="126"/>
      <c r="CW13" s="126"/>
      <c r="CX13" s="126"/>
      <c r="CY13" s="126"/>
      <c r="CZ13" s="126"/>
      <c r="DA13" s="126"/>
      <c r="DB13" s="126"/>
      <c r="DC13" s="126"/>
      <c r="DD13" s="126"/>
      <c r="DE13" s="126"/>
      <c r="DF13" s="126"/>
      <c r="DG13" s="126"/>
      <c r="DH13" s="126"/>
      <c r="DI13" s="126"/>
      <c r="DJ13" s="126"/>
      <c r="DK13" s="126"/>
      <c r="DL13" s="126"/>
      <c r="DM13" s="126"/>
      <c r="DN13" s="126"/>
      <c r="DO13" s="126"/>
    </row>
    <row r="14" spans="1:119">
      <c r="A14" s="126"/>
      <c r="B14" s="126"/>
      <c r="C14" s="107"/>
      <c r="D14" s="107"/>
      <c r="E14" s="107"/>
      <c r="F14" s="107"/>
      <c r="G14" s="107"/>
      <c r="H14" s="108"/>
      <c r="I14" s="107"/>
      <c r="J14" s="107"/>
      <c r="K14" s="107"/>
      <c r="L14" s="108"/>
      <c r="M14" s="107"/>
      <c r="N14" s="126"/>
      <c r="O14" s="126"/>
      <c r="P14" s="128"/>
      <c r="Q14" s="127"/>
      <c r="R14" s="126"/>
      <c r="S14" s="127"/>
      <c r="T14" s="128"/>
      <c r="U14" s="128"/>
      <c r="V14" s="127"/>
      <c r="W14" s="128"/>
      <c r="X14" s="127"/>
      <c r="Y14" s="127"/>
      <c r="Z14" s="126"/>
      <c r="AA14" s="128"/>
      <c r="AB14" s="127"/>
      <c r="AC14" s="128"/>
      <c r="AD14" s="127"/>
      <c r="AE14" s="127"/>
      <c r="AF14" s="127"/>
      <c r="AG14" s="127"/>
      <c r="AH14" s="107"/>
      <c r="AI14" s="128"/>
      <c r="AJ14" s="128"/>
      <c r="AK14" s="127"/>
      <c r="AL14" s="126"/>
      <c r="AM14" s="128"/>
      <c r="AN14" s="107"/>
      <c r="AO14" s="128"/>
      <c r="AP14" s="126"/>
      <c r="AQ14" s="128"/>
      <c r="AR14" s="127"/>
      <c r="AS14" s="128"/>
      <c r="AT14" s="126"/>
      <c r="AU14" s="127"/>
      <c r="AV14" s="127"/>
      <c r="AW14" s="127"/>
      <c r="AX14" s="127"/>
      <c r="AY14" s="107"/>
      <c r="AZ14" s="127"/>
      <c r="BA14" s="128"/>
      <c r="BB14" s="126"/>
      <c r="BC14" s="128"/>
      <c r="BD14" s="127"/>
      <c r="BE14" s="128"/>
      <c r="BF14" s="128"/>
      <c r="BG14" s="126"/>
      <c r="BH14" s="126"/>
      <c r="BI14" s="126"/>
      <c r="BJ14" s="126"/>
      <c r="BK14" s="126"/>
      <c r="BL14" s="126"/>
      <c r="BM14" s="126"/>
      <c r="BN14" s="126"/>
      <c r="BO14" s="126"/>
      <c r="BP14" s="126"/>
      <c r="BQ14" s="126"/>
      <c r="BR14" s="126"/>
      <c r="BS14" s="126"/>
      <c r="BT14" s="126"/>
      <c r="BU14" s="126"/>
      <c r="BV14" s="126"/>
      <c r="BW14" s="126"/>
      <c r="BX14" s="126"/>
      <c r="BY14" s="126"/>
      <c r="BZ14" s="126"/>
      <c r="CA14" s="126"/>
      <c r="CB14" s="126"/>
      <c r="CC14" s="126"/>
      <c r="CD14" s="126"/>
      <c r="CE14" s="126"/>
      <c r="CF14" s="126"/>
      <c r="CG14" s="126"/>
      <c r="CH14" s="126"/>
      <c r="CI14" s="126"/>
      <c r="CJ14" s="126"/>
      <c r="CK14" s="126"/>
      <c r="CL14" s="126"/>
      <c r="CM14" s="126"/>
      <c r="CN14" s="126"/>
      <c r="CO14" s="126"/>
      <c r="CP14" s="126"/>
      <c r="CQ14" s="126"/>
      <c r="CR14" s="126"/>
      <c r="CS14" s="126"/>
      <c r="CT14" s="126"/>
      <c r="CU14" s="126"/>
      <c r="CV14" s="126"/>
      <c r="CW14" s="126"/>
      <c r="CX14" s="126"/>
      <c r="CY14" s="126"/>
      <c r="CZ14" s="126"/>
      <c r="DA14" s="126"/>
      <c r="DB14" s="126"/>
      <c r="DC14" s="126"/>
      <c r="DD14" s="126"/>
      <c r="DE14" s="126"/>
      <c r="DF14" s="126"/>
      <c r="DG14" s="126"/>
      <c r="DH14" s="126"/>
      <c r="DI14" s="126"/>
      <c r="DJ14" s="126"/>
      <c r="DK14" s="126"/>
      <c r="DL14" s="126"/>
      <c r="DM14" s="126"/>
      <c r="DN14" s="126"/>
      <c r="DO14" s="126"/>
    </row>
    <row r="15" spans="1:119">
      <c r="A15" s="126" t="s">
        <v>545</v>
      </c>
      <c r="B15" s="126" t="s">
        <v>538</v>
      </c>
      <c r="C15" s="107">
        <v>13.5</v>
      </c>
      <c r="D15" s="107">
        <v>11.81</v>
      </c>
      <c r="E15" s="107">
        <v>12.24</v>
      </c>
      <c r="F15" s="107">
        <v>0.5</v>
      </c>
      <c r="G15" s="107">
        <v>7.06</v>
      </c>
      <c r="H15" s="108"/>
      <c r="I15" s="107">
        <v>2.23</v>
      </c>
      <c r="J15" s="107">
        <v>0.26</v>
      </c>
      <c r="K15" s="107">
        <v>49.97</v>
      </c>
      <c r="L15" s="108">
        <v>2.7570000000000001</v>
      </c>
      <c r="M15" s="107"/>
      <c r="N15" s="126"/>
      <c r="O15" s="126"/>
      <c r="P15" s="128">
        <v>132</v>
      </c>
      <c r="Q15" s="127"/>
      <c r="R15" s="126"/>
      <c r="S15" s="127"/>
      <c r="T15" s="128"/>
      <c r="U15" s="128"/>
      <c r="V15" s="127"/>
      <c r="W15" s="128"/>
      <c r="X15" s="127"/>
      <c r="Y15" s="127"/>
      <c r="Z15" s="126"/>
      <c r="AA15" s="128"/>
      <c r="AB15" s="127"/>
      <c r="AC15" s="128"/>
      <c r="AD15" s="127"/>
      <c r="AE15" s="127"/>
      <c r="AF15" s="127"/>
      <c r="AG15" s="127"/>
      <c r="AH15" s="107"/>
      <c r="AI15" s="128"/>
      <c r="AJ15" s="128"/>
      <c r="AK15" s="127"/>
      <c r="AL15" s="126"/>
      <c r="AM15" s="128"/>
      <c r="AN15" s="107"/>
      <c r="AO15" s="128"/>
      <c r="AP15" s="126"/>
      <c r="AQ15" s="128">
        <v>31</v>
      </c>
      <c r="AR15" s="127"/>
      <c r="AS15" s="128"/>
      <c r="AT15" s="126">
        <v>384</v>
      </c>
      <c r="AU15" s="127"/>
      <c r="AV15" s="127"/>
      <c r="AW15" s="127"/>
      <c r="AX15" s="127"/>
      <c r="AY15" s="107"/>
      <c r="AZ15" s="127"/>
      <c r="BA15" s="128">
        <v>330</v>
      </c>
      <c r="BB15" s="126"/>
      <c r="BC15" s="128">
        <v>23</v>
      </c>
      <c r="BD15" s="127"/>
      <c r="BE15" s="128"/>
      <c r="BF15" s="128">
        <v>168</v>
      </c>
      <c r="BG15" s="126"/>
      <c r="BH15" s="126"/>
      <c r="BI15" s="126"/>
      <c r="BJ15" s="126"/>
      <c r="BK15" s="126"/>
      <c r="BL15" s="126"/>
      <c r="BM15" s="126"/>
      <c r="BN15" s="126"/>
      <c r="BO15" s="126"/>
      <c r="BP15" s="126"/>
      <c r="BQ15" s="126"/>
      <c r="BR15" s="126"/>
      <c r="BS15" s="126"/>
      <c r="BT15" s="126"/>
      <c r="BU15" s="126"/>
      <c r="BV15" s="126"/>
      <c r="BW15" s="126"/>
      <c r="BX15" s="126"/>
      <c r="BY15" s="126"/>
      <c r="BZ15" s="126"/>
      <c r="CA15" s="126"/>
      <c r="CB15" s="126"/>
      <c r="CC15" s="126"/>
      <c r="CD15" s="126"/>
      <c r="CE15" s="126"/>
      <c r="CF15" s="126"/>
      <c r="CG15" s="126"/>
      <c r="CH15" s="126"/>
      <c r="CI15" s="126"/>
      <c r="CJ15" s="126"/>
      <c r="CK15" s="126"/>
      <c r="CL15" s="126"/>
      <c r="CM15" s="126"/>
      <c r="CN15" s="126"/>
      <c r="CO15" s="126"/>
      <c r="CP15" s="126"/>
      <c r="CQ15" s="126"/>
      <c r="CR15" s="126"/>
      <c r="CS15" s="126"/>
      <c r="CT15" s="126"/>
      <c r="CU15" s="126"/>
      <c r="CV15" s="126"/>
      <c r="CW15" s="126"/>
      <c r="CX15" s="126"/>
      <c r="CY15" s="126"/>
      <c r="CZ15" s="126"/>
      <c r="DA15" s="126"/>
      <c r="DB15" s="126"/>
      <c r="DC15" s="126"/>
      <c r="DD15" s="126"/>
      <c r="DE15" s="126"/>
      <c r="DF15" s="126"/>
      <c r="DG15" s="126"/>
      <c r="DH15" s="126"/>
      <c r="DI15" s="126"/>
      <c r="DJ15" s="126"/>
      <c r="DK15" s="126"/>
      <c r="DL15" s="126"/>
      <c r="DM15" s="126"/>
      <c r="DN15" s="126"/>
      <c r="DO15" s="126"/>
    </row>
    <row r="16" spans="1:119">
      <c r="A16" s="126" t="s">
        <v>545</v>
      </c>
      <c r="B16" s="126" t="s">
        <v>538</v>
      </c>
      <c r="C16" s="107">
        <v>13.65</v>
      </c>
      <c r="D16" s="107">
        <v>11.59</v>
      </c>
      <c r="E16" s="107">
        <v>12.15</v>
      </c>
      <c r="F16" s="107">
        <v>0.53</v>
      </c>
      <c r="G16" s="107">
        <v>7.22</v>
      </c>
      <c r="H16" s="108"/>
      <c r="I16" s="107">
        <v>2.39</v>
      </c>
      <c r="J16" s="107">
        <v>0.27</v>
      </c>
      <c r="K16" s="107">
        <v>50.86</v>
      </c>
      <c r="L16" s="108">
        <v>2.7829999999999999</v>
      </c>
      <c r="M16" s="107"/>
      <c r="N16" s="126"/>
      <c r="O16" s="126"/>
      <c r="P16" s="128">
        <v>137</v>
      </c>
      <c r="Q16" s="127"/>
      <c r="R16" s="126"/>
      <c r="S16" s="127"/>
      <c r="T16" s="128"/>
      <c r="U16" s="128"/>
      <c r="V16" s="127"/>
      <c r="W16" s="128"/>
      <c r="X16" s="127"/>
      <c r="Y16" s="127"/>
      <c r="Z16" s="126"/>
      <c r="AA16" s="128"/>
      <c r="AB16" s="127"/>
      <c r="AC16" s="128"/>
      <c r="AD16" s="127"/>
      <c r="AE16" s="127"/>
      <c r="AF16" s="127"/>
      <c r="AG16" s="127"/>
      <c r="AH16" s="107"/>
      <c r="AI16" s="128"/>
      <c r="AJ16" s="128"/>
      <c r="AK16" s="127"/>
      <c r="AL16" s="126"/>
      <c r="AM16" s="128"/>
      <c r="AN16" s="107"/>
      <c r="AO16" s="128"/>
      <c r="AP16" s="126"/>
      <c r="AQ16" s="128">
        <v>32</v>
      </c>
      <c r="AR16" s="127"/>
      <c r="AS16" s="128"/>
      <c r="AT16" s="126">
        <v>397</v>
      </c>
      <c r="AU16" s="127"/>
      <c r="AV16" s="127"/>
      <c r="AW16" s="127"/>
      <c r="AX16" s="127"/>
      <c r="AY16" s="107"/>
      <c r="AZ16" s="127"/>
      <c r="BA16" s="128">
        <v>333</v>
      </c>
      <c r="BB16" s="126"/>
      <c r="BC16" s="128">
        <v>22</v>
      </c>
      <c r="BD16" s="127"/>
      <c r="BE16" s="128"/>
      <c r="BF16" s="128">
        <v>170</v>
      </c>
      <c r="BG16" s="126"/>
      <c r="BH16" s="126"/>
      <c r="BI16" s="126"/>
      <c r="BJ16" s="126"/>
      <c r="BK16" s="126"/>
      <c r="BL16" s="126"/>
      <c r="BM16" s="126"/>
      <c r="BN16" s="126"/>
      <c r="BO16" s="126"/>
      <c r="BP16" s="126"/>
      <c r="BQ16" s="126"/>
      <c r="BR16" s="126"/>
      <c r="BS16" s="126"/>
      <c r="BT16" s="126"/>
      <c r="BU16" s="126"/>
      <c r="BV16" s="126"/>
      <c r="BW16" s="126"/>
      <c r="BX16" s="126"/>
      <c r="BY16" s="126"/>
      <c r="BZ16" s="126"/>
      <c r="CA16" s="126"/>
      <c r="CB16" s="126"/>
      <c r="CC16" s="126"/>
      <c r="CD16" s="126"/>
      <c r="CE16" s="126"/>
      <c r="CF16" s="126"/>
      <c r="CG16" s="126"/>
      <c r="CH16" s="126"/>
      <c r="CI16" s="126"/>
      <c r="CJ16" s="126"/>
      <c r="CK16" s="126"/>
      <c r="CL16" s="126"/>
      <c r="CM16" s="126"/>
      <c r="CN16" s="126"/>
      <c r="CO16" s="126"/>
      <c r="CP16" s="126"/>
      <c r="CQ16" s="126"/>
      <c r="CR16" s="126"/>
      <c r="CS16" s="126"/>
      <c r="CT16" s="126"/>
      <c r="CU16" s="126"/>
      <c r="CV16" s="126"/>
      <c r="CW16" s="126"/>
      <c r="CX16" s="126"/>
      <c r="CY16" s="126"/>
      <c r="CZ16" s="126"/>
      <c r="DA16" s="126"/>
      <c r="DB16" s="126"/>
      <c r="DC16" s="126"/>
      <c r="DD16" s="126"/>
      <c r="DE16" s="126"/>
      <c r="DF16" s="126"/>
      <c r="DG16" s="126"/>
      <c r="DH16" s="126"/>
      <c r="DI16" s="126"/>
      <c r="DJ16" s="126"/>
      <c r="DK16" s="126"/>
      <c r="DL16" s="126"/>
      <c r="DM16" s="126"/>
      <c r="DN16" s="126"/>
      <c r="DO16" s="126"/>
    </row>
    <row r="17" spans="1:122">
      <c r="A17" s="126" t="s">
        <v>546</v>
      </c>
      <c r="B17" s="126" t="s">
        <v>540</v>
      </c>
      <c r="C17" s="107">
        <v>13.5</v>
      </c>
      <c r="D17" s="107">
        <v>11.4</v>
      </c>
      <c r="E17" s="107">
        <v>12.3</v>
      </c>
      <c r="F17" s="107">
        <v>0.52</v>
      </c>
      <c r="G17" s="107">
        <v>7.23</v>
      </c>
      <c r="H17" s="108"/>
      <c r="I17" s="107">
        <v>2.2200000000000002</v>
      </c>
      <c r="J17" s="107">
        <v>0.27</v>
      </c>
      <c r="K17" s="107">
        <v>49.9</v>
      </c>
      <c r="L17" s="108">
        <v>2.73</v>
      </c>
      <c r="M17" s="107"/>
      <c r="N17" s="126"/>
      <c r="O17" s="126"/>
      <c r="P17" s="128">
        <v>130</v>
      </c>
      <c r="Q17" s="127"/>
      <c r="R17" s="126"/>
      <c r="S17" s="127"/>
      <c r="T17" s="128"/>
      <c r="U17" s="128"/>
      <c r="V17" s="127"/>
      <c r="W17" s="128"/>
      <c r="X17" s="127"/>
      <c r="Y17" s="127"/>
      <c r="Z17" s="126"/>
      <c r="AA17" s="128"/>
      <c r="AB17" s="127"/>
      <c r="AC17" s="128"/>
      <c r="AD17" s="127"/>
      <c r="AE17" s="127"/>
      <c r="AF17" s="127"/>
      <c r="AG17" s="127"/>
      <c r="AH17" s="107"/>
      <c r="AI17" s="128"/>
      <c r="AJ17" s="128"/>
      <c r="AK17" s="127"/>
      <c r="AL17" s="126"/>
      <c r="AM17" s="128"/>
      <c r="AN17" s="107"/>
      <c r="AO17" s="128"/>
      <c r="AP17" s="126"/>
      <c r="AQ17" s="128">
        <v>32</v>
      </c>
      <c r="AR17" s="127"/>
      <c r="AS17" s="128"/>
      <c r="AT17" s="126">
        <v>389</v>
      </c>
      <c r="AU17" s="127"/>
      <c r="AV17" s="127"/>
      <c r="AW17" s="127"/>
      <c r="AX17" s="127"/>
      <c r="AY17" s="107"/>
      <c r="AZ17" s="127"/>
      <c r="BA17" s="128">
        <v>317</v>
      </c>
      <c r="BB17" s="126"/>
      <c r="BC17" s="128">
        <v>26</v>
      </c>
      <c r="BD17" s="127"/>
      <c r="BE17" s="128"/>
      <c r="BF17" s="128">
        <v>172</v>
      </c>
      <c r="BG17" s="126"/>
      <c r="BH17" s="126"/>
      <c r="BI17" s="126"/>
      <c r="BJ17" s="126"/>
      <c r="BK17" s="126"/>
      <c r="BL17" s="126"/>
      <c r="BM17" s="126"/>
      <c r="BN17" s="126"/>
      <c r="BO17" s="126"/>
      <c r="BP17" s="126"/>
      <c r="BQ17" s="126"/>
      <c r="BR17" s="126"/>
      <c r="BS17" s="126"/>
      <c r="BT17" s="126"/>
      <c r="BU17" s="126"/>
      <c r="BV17" s="126"/>
      <c r="BW17" s="126"/>
      <c r="BX17" s="126"/>
      <c r="BY17" s="126"/>
      <c r="BZ17" s="126"/>
      <c r="CA17" s="126"/>
      <c r="CB17" s="126"/>
      <c r="CC17" s="126"/>
      <c r="CD17" s="126"/>
      <c r="CE17" s="126"/>
      <c r="CF17" s="126"/>
      <c r="CG17" s="126"/>
      <c r="CH17" s="126"/>
      <c r="CI17" s="126"/>
      <c r="CJ17" s="126"/>
      <c r="CK17" s="126"/>
      <c r="CL17" s="126"/>
      <c r="CM17" s="126"/>
      <c r="CN17" s="126"/>
      <c r="CO17" s="126"/>
      <c r="CP17" s="126"/>
      <c r="CQ17" s="126"/>
      <c r="CR17" s="126"/>
      <c r="CS17" s="126"/>
      <c r="CT17" s="126"/>
      <c r="CU17" s="126"/>
      <c r="CV17" s="126"/>
      <c r="CW17" s="126"/>
      <c r="CX17" s="126"/>
      <c r="CY17" s="126"/>
      <c r="CZ17" s="126"/>
      <c r="DA17" s="126"/>
      <c r="DB17" s="126"/>
      <c r="DC17" s="126"/>
      <c r="DD17" s="126"/>
      <c r="DE17" s="126"/>
      <c r="DF17" s="126"/>
      <c r="DG17" s="126"/>
      <c r="DH17" s="126"/>
      <c r="DI17" s="126"/>
      <c r="DJ17" s="126"/>
      <c r="DK17" s="126"/>
      <c r="DL17" s="126"/>
      <c r="DM17" s="126"/>
      <c r="DN17" s="126"/>
      <c r="DO17" s="126"/>
    </row>
    <row r="18" spans="1:122" s="26" customFormat="1">
      <c r="A18" s="4"/>
      <c r="B18" s="4"/>
      <c r="C18" s="32"/>
      <c r="D18" s="32"/>
      <c r="E18" s="32"/>
      <c r="F18" s="32"/>
      <c r="G18" s="32"/>
      <c r="H18" s="8"/>
      <c r="I18" s="32"/>
      <c r="J18" s="32"/>
      <c r="K18" s="32"/>
      <c r="L18" s="8"/>
      <c r="M18" s="32"/>
      <c r="N18" s="32"/>
      <c r="O18" s="7"/>
      <c r="P18" s="7"/>
      <c r="T18" s="7"/>
      <c r="U18" s="7"/>
      <c r="W18" s="7"/>
      <c r="Z18" s="32"/>
      <c r="AA18" s="7"/>
      <c r="AC18" s="7"/>
      <c r="AH18" s="32"/>
      <c r="AI18" s="7"/>
      <c r="AJ18" s="7"/>
      <c r="AL18" s="7"/>
      <c r="AM18" s="7"/>
      <c r="AN18" s="32"/>
      <c r="AO18" s="7"/>
      <c r="AP18" s="32"/>
      <c r="AQ18" s="7"/>
      <c r="AS18" s="7"/>
      <c r="AT18" s="7"/>
      <c r="AY18" s="32"/>
      <c r="BA18" s="7"/>
      <c r="BB18" s="32"/>
      <c r="BC18" s="7"/>
      <c r="BE18" s="7"/>
      <c r="BF18" s="7"/>
    </row>
    <row r="19" spans="1:122">
      <c r="A19" s="126" t="s">
        <v>547</v>
      </c>
      <c r="B19" s="126" t="s">
        <v>538</v>
      </c>
      <c r="C19" s="107">
        <v>1.9</v>
      </c>
      <c r="D19" s="107">
        <v>43.47</v>
      </c>
      <c r="E19" s="107">
        <v>0.75</v>
      </c>
      <c r="F19" s="107">
        <v>0.55000000000000004</v>
      </c>
      <c r="G19" s="107">
        <v>0.34</v>
      </c>
      <c r="H19" s="108">
        <v>1.2E-2</v>
      </c>
      <c r="I19" s="107">
        <v>0.89</v>
      </c>
      <c r="J19" s="107">
        <v>31.06</v>
      </c>
      <c r="K19" s="107">
        <v>11.46</v>
      </c>
      <c r="L19" s="108">
        <v>0.12</v>
      </c>
      <c r="M19" s="107"/>
      <c r="N19" s="126"/>
      <c r="O19" s="126"/>
      <c r="P19" s="128"/>
      <c r="Q19" s="127"/>
      <c r="R19" s="126"/>
      <c r="S19" s="127"/>
      <c r="T19" s="128"/>
      <c r="U19" s="128"/>
      <c r="V19" s="127"/>
      <c r="W19" s="128"/>
      <c r="X19" s="127"/>
      <c r="Y19" s="127"/>
      <c r="Z19" s="126"/>
      <c r="AA19" s="128"/>
      <c r="AB19" s="127"/>
      <c r="AC19" s="128"/>
      <c r="AD19" s="127"/>
      <c r="AE19" s="127"/>
      <c r="AF19" s="127"/>
      <c r="AG19" s="127"/>
      <c r="AH19" s="107"/>
      <c r="AI19" s="128"/>
      <c r="AJ19" s="128"/>
      <c r="AK19" s="127"/>
      <c r="AL19" s="126"/>
      <c r="AM19" s="128"/>
      <c r="AN19" s="107"/>
      <c r="AO19" s="128"/>
      <c r="AP19" s="126"/>
      <c r="AQ19" s="128"/>
      <c r="AR19" s="127"/>
      <c r="AS19" s="128"/>
      <c r="AT19" s="126"/>
      <c r="AU19" s="127"/>
      <c r="AV19" s="127"/>
      <c r="AW19" s="127"/>
      <c r="AX19" s="127"/>
      <c r="AY19" s="107"/>
      <c r="AZ19" s="127"/>
      <c r="BA19" s="128">
        <v>1603</v>
      </c>
      <c r="BB19" s="126"/>
      <c r="BC19" s="128"/>
      <c r="BD19" s="127"/>
      <c r="BE19" s="128"/>
      <c r="BF19" s="128"/>
      <c r="BG19" s="126"/>
      <c r="BH19" s="126"/>
      <c r="BI19" s="126"/>
      <c r="BJ19" s="126"/>
      <c r="BK19" s="126"/>
      <c r="BL19" s="126"/>
      <c r="BM19" s="126"/>
      <c r="BN19" s="126"/>
      <c r="BO19" s="126"/>
      <c r="BP19" s="126"/>
      <c r="BQ19" s="126"/>
      <c r="BR19" s="126"/>
      <c r="BS19" s="126"/>
      <c r="BT19" s="126"/>
      <c r="BU19" s="126"/>
      <c r="BV19" s="126"/>
      <c r="BW19" s="126"/>
      <c r="BX19" s="126"/>
      <c r="BY19" s="126"/>
      <c r="BZ19" s="126"/>
      <c r="CA19" s="126"/>
      <c r="CB19" s="126"/>
      <c r="CC19" s="126"/>
      <c r="CD19" s="126"/>
      <c r="CE19" s="126"/>
      <c r="CF19" s="126"/>
      <c r="CG19" s="126"/>
      <c r="CH19" s="126"/>
      <c r="CI19" s="126"/>
      <c r="CJ19" s="126"/>
      <c r="CK19" s="126"/>
      <c r="CL19" s="126"/>
      <c r="CM19" s="126"/>
      <c r="CN19" s="126"/>
      <c r="CO19" s="126"/>
      <c r="CP19" s="126"/>
      <c r="CQ19" s="126"/>
      <c r="CR19" s="126"/>
      <c r="CS19" s="126"/>
      <c r="CT19" s="126"/>
      <c r="CU19" s="126"/>
      <c r="CV19" s="126"/>
      <c r="CW19" s="126"/>
      <c r="CX19" s="126"/>
      <c r="CY19" s="126"/>
      <c r="CZ19" s="126"/>
      <c r="DA19" s="126"/>
      <c r="DB19" s="126"/>
      <c r="DC19" s="126"/>
      <c r="DD19" s="126"/>
      <c r="DE19" s="126"/>
      <c r="DF19" s="126"/>
      <c r="DG19" s="126"/>
      <c r="DH19" s="126"/>
      <c r="DI19" s="126"/>
      <c r="DJ19" s="126"/>
      <c r="DK19" s="126"/>
      <c r="DL19" s="126"/>
      <c r="DM19" s="126"/>
      <c r="DN19" s="126"/>
      <c r="DO19" s="126"/>
    </row>
    <row r="20" spans="1:122">
      <c r="A20" s="126" t="s">
        <v>547</v>
      </c>
      <c r="B20" s="126" t="s">
        <v>538</v>
      </c>
      <c r="C20" s="107">
        <v>1.86</v>
      </c>
      <c r="D20" s="107">
        <v>43.05</v>
      </c>
      <c r="E20" s="107">
        <v>0.73</v>
      </c>
      <c r="F20" s="107">
        <v>0.53</v>
      </c>
      <c r="G20" s="107">
        <v>0.34</v>
      </c>
      <c r="H20" s="108">
        <v>1.0999999999999999E-2</v>
      </c>
      <c r="I20" s="107">
        <v>0.87</v>
      </c>
      <c r="J20" s="107">
        <v>30.87</v>
      </c>
      <c r="K20" s="107">
        <v>11.36</v>
      </c>
      <c r="L20" s="108">
        <v>0.11700000000000001</v>
      </c>
      <c r="M20" s="107"/>
      <c r="N20" s="126"/>
      <c r="O20" s="126"/>
      <c r="P20" s="128"/>
      <c r="Q20" s="127"/>
      <c r="R20" s="126"/>
      <c r="S20" s="127"/>
      <c r="T20" s="128"/>
      <c r="U20" s="128"/>
      <c r="V20" s="127"/>
      <c r="W20" s="128"/>
      <c r="X20" s="127"/>
      <c r="Y20" s="127"/>
      <c r="Z20" s="126"/>
      <c r="AA20" s="128"/>
      <c r="AB20" s="127"/>
      <c r="AC20" s="128"/>
      <c r="AD20" s="127"/>
      <c r="AE20" s="127"/>
      <c r="AF20" s="127"/>
      <c r="AG20" s="127"/>
      <c r="AH20" s="107"/>
      <c r="AI20" s="128"/>
      <c r="AJ20" s="128"/>
      <c r="AK20" s="127"/>
      <c r="AL20" s="126"/>
      <c r="AM20" s="128"/>
      <c r="AN20" s="107"/>
      <c r="AO20" s="128"/>
      <c r="AP20" s="126"/>
      <c r="AQ20" s="128"/>
      <c r="AR20" s="127"/>
      <c r="AS20" s="128"/>
      <c r="AT20" s="126"/>
      <c r="AU20" s="127"/>
      <c r="AV20" s="127"/>
      <c r="AW20" s="127"/>
      <c r="AX20" s="127"/>
      <c r="AY20" s="107"/>
      <c r="AZ20" s="127"/>
      <c r="BA20" s="128">
        <v>1597</v>
      </c>
      <c r="BB20" s="126"/>
      <c r="BC20" s="128"/>
      <c r="BD20" s="127"/>
      <c r="BE20" s="128"/>
      <c r="BF20" s="128"/>
      <c r="BG20" s="126"/>
      <c r="BH20" s="126"/>
      <c r="BI20" s="126"/>
      <c r="BJ20" s="126"/>
      <c r="BK20" s="126"/>
      <c r="BL20" s="126"/>
      <c r="BM20" s="126"/>
      <c r="BN20" s="126"/>
      <c r="BO20" s="126"/>
      <c r="BP20" s="126"/>
      <c r="BQ20" s="126"/>
      <c r="BR20" s="126"/>
      <c r="BS20" s="126"/>
      <c r="BT20" s="126"/>
      <c r="BU20" s="126"/>
      <c r="BV20" s="126"/>
      <c r="BW20" s="126"/>
      <c r="BX20" s="126"/>
      <c r="BY20" s="126"/>
      <c r="BZ20" s="126"/>
      <c r="CA20" s="126"/>
      <c r="CB20" s="126"/>
      <c r="CC20" s="126"/>
      <c r="CD20" s="126"/>
      <c r="CE20" s="126"/>
      <c r="CF20" s="126"/>
      <c r="CG20" s="126"/>
      <c r="CH20" s="126"/>
      <c r="CI20" s="126"/>
      <c r="CJ20" s="126"/>
      <c r="CK20" s="126"/>
      <c r="CL20" s="126"/>
      <c r="CM20" s="126"/>
      <c r="CN20" s="126"/>
      <c r="CO20" s="126"/>
      <c r="CP20" s="126"/>
      <c r="CQ20" s="126"/>
      <c r="CR20" s="126"/>
      <c r="CS20" s="126"/>
      <c r="CT20" s="126"/>
      <c r="CU20" s="126"/>
      <c r="CV20" s="126"/>
      <c r="CW20" s="126"/>
      <c r="CX20" s="126"/>
      <c r="CY20" s="126"/>
      <c r="CZ20" s="126"/>
      <c r="DA20" s="126"/>
      <c r="DB20" s="126"/>
      <c r="DC20" s="126"/>
      <c r="DD20" s="126"/>
      <c r="DE20" s="126"/>
      <c r="DF20" s="126"/>
      <c r="DG20" s="126"/>
      <c r="DH20" s="126"/>
      <c r="DI20" s="126"/>
      <c r="DJ20" s="126"/>
      <c r="DK20" s="126"/>
      <c r="DL20" s="126"/>
      <c r="DM20" s="126"/>
      <c r="DN20" s="126"/>
      <c r="DO20" s="126"/>
    </row>
    <row r="21" spans="1:122">
      <c r="A21" s="126" t="s">
        <v>548</v>
      </c>
      <c r="B21" s="126" t="s">
        <v>540</v>
      </c>
      <c r="C21" s="107">
        <v>1.8</v>
      </c>
      <c r="D21" s="107">
        <v>43.6</v>
      </c>
      <c r="E21" s="107">
        <v>0.79</v>
      </c>
      <c r="F21" s="107">
        <v>0.51</v>
      </c>
      <c r="G21" s="107">
        <v>0.33</v>
      </c>
      <c r="H21" s="108">
        <v>1.1599999999999999E-2</v>
      </c>
      <c r="I21" s="107">
        <v>0.86</v>
      </c>
      <c r="J21" s="107">
        <v>30.2</v>
      </c>
      <c r="K21" s="107">
        <v>11.2</v>
      </c>
      <c r="L21" s="108">
        <v>0.11</v>
      </c>
      <c r="M21" s="107"/>
      <c r="N21" s="126"/>
      <c r="O21" s="126"/>
      <c r="P21" s="128"/>
      <c r="Q21" s="127"/>
      <c r="R21" s="126"/>
      <c r="S21" s="127"/>
      <c r="T21" s="128"/>
      <c r="U21" s="128"/>
      <c r="V21" s="127"/>
      <c r="W21" s="128"/>
      <c r="X21" s="127"/>
      <c r="Y21" s="127"/>
      <c r="Z21" s="126"/>
      <c r="AA21" s="128"/>
      <c r="AB21" s="127"/>
      <c r="AC21" s="128"/>
      <c r="AD21" s="127"/>
      <c r="AE21" s="127"/>
      <c r="AF21" s="127"/>
      <c r="AG21" s="127"/>
      <c r="AH21" s="107"/>
      <c r="AI21" s="128"/>
      <c r="AJ21" s="128"/>
      <c r="AK21" s="127"/>
      <c r="AL21" s="126"/>
      <c r="AM21" s="128"/>
      <c r="AN21" s="107"/>
      <c r="AO21" s="128"/>
      <c r="AP21" s="126"/>
      <c r="AQ21" s="128"/>
      <c r="AR21" s="127"/>
      <c r="AS21" s="128"/>
      <c r="AT21" s="126"/>
      <c r="AU21" s="127"/>
      <c r="AV21" s="127"/>
      <c r="AW21" s="127"/>
      <c r="AX21" s="127"/>
      <c r="AY21" s="107"/>
      <c r="AZ21" s="127"/>
      <c r="BA21" s="128">
        <v>1740</v>
      </c>
      <c r="BB21" s="126"/>
      <c r="BC21" s="128"/>
      <c r="BD21" s="127"/>
      <c r="BE21" s="128"/>
      <c r="BF21" s="128"/>
      <c r="BG21" s="126"/>
      <c r="BH21" s="126"/>
      <c r="BI21" s="126"/>
      <c r="BJ21" s="126"/>
      <c r="BK21" s="126"/>
      <c r="BL21" s="126"/>
      <c r="BM21" s="126"/>
      <c r="BN21" s="126"/>
      <c r="BO21" s="126"/>
      <c r="BP21" s="126"/>
      <c r="BQ21" s="126"/>
      <c r="BR21" s="126"/>
      <c r="BS21" s="126"/>
      <c r="BT21" s="126"/>
      <c r="BU21" s="126"/>
      <c r="BV21" s="126"/>
      <c r="BW21" s="126"/>
      <c r="BX21" s="126"/>
      <c r="BY21" s="126"/>
      <c r="BZ21" s="126"/>
      <c r="CA21" s="126"/>
      <c r="CB21" s="126"/>
      <c r="CC21" s="126"/>
      <c r="CD21" s="126"/>
      <c r="CE21" s="126"/>
      <c r="CF21" s="126"/>
      <c r="CG21" s="126"/>
      <c r="CH21" s="126"/>
      <c r="CI21" s="126"/>
      <c r="CJ21" s="126"/>
      <c r="CK21" s="126"/>
      <c r="CL21" s="126"/>
      <c r="CM21" s="126"/>
      <c r="CN21" s="126"/>
      <c r="CO21" s="126"/>
      <c r="CP21" s="126"/>
      <c r="CQ21" s="126"/>
      <c r="CR21" s="126"/>
      <c r="CS21" s="126"/>
      <c r="CT21" s="126"/>
      <c r="CU21" s="126"/>
      <c r="CV21" s="126"/>
      <c r="CW21" s="126"/>
      <c r="CX21" s="126"/>
      <c r="CY21" s="126"/>
      <c r="CZ21" s="126"/>
      <c r="DA21" s="126"/>
      <c r="DB21" s="126"/>
      <c r="DC21" s="126"/>
      <c r="DD21" s="126"/>
      <c r="DE21" s="126"/>
      <c r="DF21" s="126"/>
      <c r="DG21" s="126"/>
      <c r="DH21" s="126"/>
      <c r="DI21" s="126"/>
      <c r="DJ21" s="126"/>
      <c r="DK21" s="126"/>
      <c r="DL21" s="126"/>
      <c r="DM21" s="126"/>
      <c r="DN21" s="126"/>
      <c r="DO21" s="126"/>
    </row>
    <row r="22" spans="1:122">
      <c r="A22" s="126"/>
      <c r="B22" s="126"/>
      <c r="C22" s="107"/>
      <c r="D22" s="107"/>
      <c r="E22" s="107"/>
      <c r="F22" s="107"/>
      <c r="G22" s="107"/>
      <c r="H22" s="108"/>
      <c r="I22" s="107"/>
      <c r="J22" s="107"/>
      <c r="K22" s="107"/>
      <c r="L22" s="108"/>
      <c r="M22" s="107"/>
      <c r="N22" s="126"/>
      <c r="O22" s="126"/>
      <c r="P22" s="128"/>
      <c r="Q22" s="127"/>
      <c r="R22" s="126"/>
      <c r="S22" s="127"/>
      <c r="T22" s="128"/>
      <c r="U22" s="128"/>
      <c r="V22" s="127"/>
      <c r="W22" s="128"/>
      <c r="X22" s="127"/>
      <c r="Y22" s="127"/>
      <c r="Z22" s="126"/>
      <c r="AA22" s="128"/>
      <c r="AB22" s="127"/>
      <c r="AC22" s="128"/>
      <c r="AD22" s="127"/>
      <c r="AE22" s="127"/>
      <c r="AF22" s="127"/>
      <c r="AG22" s="127"/>
      <c r="AH22" s="107"/>
      <c r="AI22" s="128"/>
      <c r="AJ22" s="128"/>
      <c r="AK22" s="127"/>
      <c r="AL22" s="126"/>
      <c r="AM22" s="128"/>
      <c r="AN22" s="107"/>
      <c r="AO22" s="128"/>
      <c r="AP22" s="126"/>
      <c r="AQ22" s="128"/>
      <c r="AR22" s="127"/>
      <c r="AS22" s="128"/>
      <c r="AT22" s="126"/>
      <c r="AU22" s="127"/>
      <c r="AV22" s="127"/>
      <c r="AW22" s="127"/>
      <c r="AX22" s="127"/>
      <c r="AY22" s="107"/>
      <c r="AZ22" s="127"/>
      <c r="BA22" s="128"/>
      <c r="BB22" s="126"/>
      <c r="BC22" s="128"/>
      <c r="BD22" s="127"/>
      <c r="BE22" s="128"/>
      <c r="BF22" s="128"/>
      <c r="BG22" s="126"/>
      <c r="BH22" s="126"/>
      <c r="BI22" s="126"/>
      <c r="BJ22" s="126"/>
      <c r="BK22" s="126"/>
      <c r="BL22" s="126"/>
      <c r="BM22" s="126"/>
      <c r="BN22" s="126"/>
      <c r="BO22" s="126"/>
      <c r="BP22" s="126"/>
      <c r="BQ22" s="126"/>
      <c r="BR22" s="126"/>
      <c r="BS22" s="126"/>
      <c r="BT22" s="126"/>
      <c r="BU22" s="126"/>
      <c r="BV22" s="126"/>
      <c r="BW22" s="126"/>
      <c r="BX22" s="126"/>
      <c r="BY22" s="126"/>
      <c r="BZ22" s="126"/>
      <c r="CA22" s="126"/>
      <c r="CB22" s="126"/>
      <c r="CC22" s="126"/>
      <c r="CD22" s="126"/>
      <c r="CE22" s="126"/>
      <c r="CF22" s="126"/>
      <c r="CG22" s="126"/>
      <c r="CH22" s="126"/>
      <c r="CI22" s="126"/>
      <c r="CJ22" s="126"/>
      <c r="CK22" s="126"/>
      <c r="CL22" s="126"/>
      <c r="CM22" s="126"/>
      <c r="CN22" s="126"/>
      <c r="CO22" s="126"/>
      <c r="CP22" s="126"/>
      <c r="CQ22" s="126"/>
      <c r="CR22" s="126"/>
      <c r="CS22" s="126"/>
      <c r="CT22" s="126"/>
      <c r="CU22" s="126"/>
      <c r="CV22" s="126"/>
      <c r="CW22" s="126"/>
      <c r="CX22" s="126"/>
      <c r="CY22" s="126"/>
      <c r="CZ22" s="126"/>
      <c r="DA22" s="126"/>
      <c r="DB22" s="126"/>
      <c r="DC22" s="126"/>
      <c r="DD22" s="126"/>
      <c r="DE22" s="126"/>
      <c r="DF22" s="126"/>
      <c r="DG22" s="126"/>
      <c r="DH22" s="126"/>
      <c r="DI22" s="126"/>
      <c r="DJ22" s="126"/>
      <c r="DK22" s="126"/>
      <c r="DL22" s="126"/>
      <c r="DM22" s="126"/>
      <c r="DN22" s="126"/>
      <c r="DO22" s="126"/>
    </row>
    <row r="23" spans="1:122">
      <c r="A23" s="126" t="s">
        <v>549</v>
      </c>
      <c r="B23" s="126" t="s">
        <v>538</v>
      </c>
      <c r="C23" s="107">
        <v>12.7</v>
      </c>
      <c r="D23" s="107">
        <v>0.6</v>
      </c>
      <c r="E23" s="107">
        <v>3.32</v>
      </c>
      <c r="F23" s="107">
        <v>5.4</v>
      </c>
      <c r="G23" s="107">
        <v>0.14000000000000001</v>
      </c>
      <c r="H23" s="108">
        <v>0.14299999999999999</v>
      </c>
      <c r="I23" s="107">
        <v>2.48</v>
      </c>
      <c r="J23" s="107">
        <v>0.04</v>
      </c>
      <c r="K23" s="107">
        <v>71.92</v>
      </c>
      <c r="L23" s="108">
        <v>0.28399999999999997</v>
      </c>
      <c r="M23" s="107"/>
      <c r="N23" s="126"/>
      <c r="O23" s="126"/>
      <c r="P23" s="128">
        <v>490</v>
      </c>
      <c r="Q23" s="127">
        <v>4</v>
      </c>
      <c r="R23" s="126"/>
      <c r="S23" s="127"/>
      <c r="T23" s="128"/>
      <c r="U23" s="128"/>
      <c r="V23" s="127"/>
      <c r="W23" s="128"/>
      <c r="X23" s="127"/>
      <c r="Y23" s="127"/>
      <c r="Z23" s="126"/>
      <c r="AA23" s="128"/>
      <c r="AB23" s="127"/>
      <c r="AC23" s="128"/>
      <c r="AD23" s="127"/>
      <c r="AE23" s="127"/>
      <c r="AF23" s="127"/>
      <c r="AG23" s="127"/>
      <c r="AH23" s="107"/>
      <c r="AI23" s="128"/>
      <c r="AJ23" s="128"/>
      <c r="AK23" s="127"/>
      <c r="AL23" s="126"/>
      <c r="AM23" s="128"/>
      <c r="AN23" s="107"/>
      <c r="AO23" s="128"/>
      <c r="AP23" s="126"/>
      <c r="AQ23" s="128">
        <v>5</v>
      </c>
      <c r="AR23" s="127"/>
      <c r="AS23" s="128"/>
      <c r="AT23" s="126">
        <v>43</v>
      </c>
      <c r="AU23" s="127"/>
      <c r="AV23" s="127"/>
      <c r="AW23" s="127"/>
      <c r="AX23" s="127"/>
      <c r="AY23" s="107"/>
      <c r="AZ23" s="127"/>
      <c r="BA23" s="128" t="s">
        <v>517</v>
      </c>
      <c r="BB23" s="126"/>
      <c r="BC23" s="128">
        <v>45</v>
      </c>
      <c r="BD23" s="127"/>
      <c r="BE23" s="128"/>
      <c r="BF23" s="128">
        <v>416</v>
      </c>
      <c r="BG23" s="126"/>
      <c r="BH23" s="126"/>
      <c r="BI23" s="126"/>
      <c r="BJ23" s="126"/>
      <c r="BK23" s="126"/>
      <c r="BL23" s="126"/>
      <c r="BM23" s="126"/>
      <c r="BN23" s="126"/>
      <c r="BO23" s="126"/>
      <c r="BP23" s="126"/>
      <c r="BQ23" s="126"/>
      <c r="BR23" s="126"/>
      <c r="BS23" s="126"/>
      <c r="BT23" s="126"/>
      <c r="BU23" s="126"/>
      <c r="BV23" s="126"/>
      <c r="BW23" s="126"/>
      <c r="BX23" s="126"/>
      <c r="BY23" s="126"/>
      <c r="BZ23" s="126"/>
      <c r="CA23" s="126"/>
      <c r="CB23" s="126"/>
      <c r="CC23" s="126"/>
      <c r="CD23" s="126"/>
      <c r="CE23" s="126"/>
      <c r="CF23" s="126"/>
      <c r="CG23" s="126"/>
      <c r="CH23" s="126"/>
      <c r="CI23" s="126"/>
      <c r="CJ23" s="126"/>
      <c r="CK23" s="126"/>
      <c r="CL23" s="126"/>
      <c r="CM23" s="126"/>
      <c r="CN23" s="126"/>
      <c r="CO23" s="126"/>
      <c r="CP23" s="126"/>
      <c r="CQ23" s="126"/>
      <c r="CR23" s="126"/>
      <c r="CS23" s="126"/>
      <c r="CT23" s="126"/>
      <c r="CU23" s="126"/>
      <c r="CV23" s="126"/>
      <c r="CW23" s="126"/>
      <c r="CX23" s="126"/>
      <c r="CY23" s="126"/>
      <c r="CZ23" s="126"/>
      <c r="DA23" s="126"/>
      <c r="DB23" s="126"/>
      <c r="DC23" s="126"/>
      <c r="DD23" s="126"/>
      <c r="DE23" s="126"/>
      <c r="DF23" s="126"/>
      <c r="DG23" s="126"/>
      <c r="DH23" s="126"/>
      <c r="DI23" s="126"/>
      <c r="DJ23" s="126"/>
      <c r="DK23" s="126"/>
      <c r="DL23" s="126"/>
      <c r="DM23" s="126"/>
      <c r="DN23" s="126"/>
      <c r="DO23" s="126"/>
    </row>
    <row r="24" spans="1:122">
      <c r="A24" s="126" t="s">
        <v>549</v>
      </c>
      <c r="B24" s="126" t="s">
        <v>538</v>
      </c>
      <c r="C24" s="107">
        <v>13.11</v>
      </c>
      <c r="D24" s="107">
        <v>0.6</v>
      </c>
      <c r="E24" s="107">
        <v>3.37</v>
      </c>
      <c r="F24" s="107">
        <v>5.49</v>
      </c>
      <c r="G24" s="107">
        <v>0.14000000000000001</v>
      </c>
      <c r="H24" s="108">
        <v>0.14499999999999999</v>
      </c>
      <c r="I24" s="107">
        <v>2.58</v>
      </c>
      <c r="J24" s="107">
        <v>0.04</v>
      </c>
      <c r="K24" s="107">
        <v>72.3</v>
      </c>
      <c r="L24" s="108">
        <v>0.29099999999999998</v>
      </c>
      <c r="M24" s="107"/>
      <c r="N24" s="126"/>
      <c r="O24" s="126"/>
      <c r="P24" s="128">
        <v>495</v>
      </c>
      <c r="Q24" s="127">
        <v>4</v>
      </c>
      <c r="R24" s="126"/>
      <c r="S24" s="127"/>
      <c r="T24" s="128"/>
      <c r="U24" s="128"/>
      <c r="V24" s="127"/>
      <c r="W24" s="128"/>
      <c r="X24" s="127"/>
      <c r="Y24" s="127"/>
      <c r="Z24" s="126"/>
      <c r="AA24" s="128"/>
      <c r="AB24" s="127"/>
      <c r="AC24" s="128"/>
      <c r="AD24" s="127"/>
      <c r="AE24" s="127"/>
      <c r="AF24" s="127"/>
      <c r="AG24" s="127"/>
      <c r="AH24" s="107"/>
      <c r="AI24" s="128"/>
      <c r="AJ24" s="128"/>
      <c r="AK24" s="127"/>
      <c r="AL24" s="126"/>
      <c r="AM24" s="128"/>
      <c r="AN24" s="107"/>
      <c r="AO24" s="128"/>
      <c r="AP24" s="126"/>
      <c r="AQ24" s="128">
        <v>5</v>
      </c>
      <c r="AR24" s="127"/>
      <c r="AS24" s="128"/>
      <c r="AT24" s="126">
        <v>45</v>
      </c>
      <c r="AU24" s="127"/>
      <c r="AV24" s="127"/>
      <c r="AW24" s="127"/>
      <c r="AX24" s="127"/>
      <c r="AY24" s="107"/>
      <c r="AZ24" s="127"/>
      <c r="BA24" s="128" t="s">
        <v>517</v>
      </c>
      <c r="BB24" s="126"/>
      <c r="BC24" s="128">
        <v>46</v>
      </c>
      <c r="BD24" s="127"/>
      <c r="BE24" s="128"/>
      <c r="BF24" s="128">
        <v>419</v>
      </c>
      <c r="BG24" s="126"/>
      <c r="BH24" s="126"/>
      <c r="BI24" s="126"/>
      <c r="BJ24" s="126"/>
      <c r="BK24" s="126"/>
      <c r="BL24" s="126"/>
      <c r="BM24" s="126"/>
      <c r="BN24" s="126"/>
      <c r="BO24" s="126"/>
      <c r="BP24" s="126"/>
      <c r="BQ24" s="126"/>
      <c r="BR24" s="126"/>
      <c r="BS24" s="126"/>
      <c r="BT24" s="126"/>
      <c r="BU24" s="126"/>
      <c r="BV24" s="126"/>
      <c r="BW24" s="126"/>
      <c r="BX24" s="126"/>
      <c r="BY24" s="126"/>
      <c r="BZ24" s="126"/>
      <c r="CA24" s="126"/>
      <c r="CB24" s="126"/>
      <c r="CC24" s="126"/>
      <c r="CD24" s="126"/>
      <c r="CE24" s="126"/>
      <c r="CF24" s="126"/>
      <c r="CG24" s="126"/>
      <c r="CH24" s="126"/>
      <c r="CI24" s="126"/>
      <c r="CJ24" s="126"/>
      <c r="CK24" s="126"/>
      <c r="CL24" s="126"/>
      <c r="CM24" s="126"/>
      <c r="CN24" s="126"/>
      <c r="CO24" s="126"/>
      <c r="CP24" s="126"/>
      <c r="CQ24" s="126"/>
      <c r="CR24" s="126"/>
      <c r="CS24" s="126"/>
      <c r="CT24" s="126"/>
      <c r="CU24" s="126"/>
      <c r="CV24" s="126"/>
      <c r="CW24" s="126"/>
      <c r="CX24" s="126"/>
      <c r="CY24" s="126"/>
      <c r="CZ24" s="126"/>
      <c r="DA24" s="126"/>
      <c r="DB24" s="126"/>
      <c r="DC24" s="126"/>
      <c r="DD24" s="126"/>
      <c r="DE24" s="126"/>
      <c r="DF24" s="126"/>
      <c r="DG24" s="126"/>
      <c r="DH24" s="126"/>
      <c r="DI24" s="126"/>
      <c r="DJ24" s="126"/>
      <c r="DK24" s="126"/>
      <c r="DL24" s="126"/>
      <c r="DM24" s="126"/>
      <c r="DN24" s="126"/>
      <c r="DO24" s="126"/>
    </row>
    <row r="25" spans="1:122">
      <c r="A25" s="126" t="s">
        <v>550</v>
      </c>
      <c r="B25" s="126" t="s">
        <v>540</v>
      </c>
      <c r="C25" s="107">
        <v>13</v>
      </c>
      <c r="D25" s="107">
        <v>0.59</v>
      </c>
      <c r="E25" s="107">
        <v>3.21</v>
      </c>
      <c r="F25" s="107">
        <v>5.43</v>
      </c>
      <c r="G25" s="107">
        <v>0.16</v>
      </c>
      <c r="H25" s="108">
        <v>0.14000000000000001</v>
      </c>
      <c r="I25" s="107">
        <v>2.57</v>
      </c>
      <c r="J25" s="107">
        <v>0.05</v>
      </c>
      <c r="K25" s="107">
        <v>72.8</v>
      </c>
      <c r="L25" s="108">
        <v>0.3</v>
      </c>
      <c r="M25" s="107"/>
      <c r="N25" s="126"/>
      <c r="O25" s="126"/>
      <c r="P25" s="128">
        <v>506</v>
      </c>
      <c r="Q25" s="127">
        <v>4</v>
      </c>
      <c r="R25" s="126"/>
      <c r="S25" s="127"/>
      <c r="T25" s="128"/>
      <c r="U25" s="128"/>
      <c r="V25" s="127"/>
      <c r="W25" s="128"/>
      <c r="X25" s="127"/>
      <c r="Y25" s="127"/>
      <c r="Z25" s="126"/>
      <c r="AA25" s="128"/>
      <c r="AB25" s="127"/>
      <c r="AC25" s="128"/>
      <c r="AD25" s="127"/>
      <c r="AE25" s="127"/>
      <c r="AF25" s="127"/>
      <c r="AG25" s="127"/>
      <c r="AH25" s="107"/>
      <c r="AI25" s="128"/>
      <c r="AJ25" s="128"/>
      <c r="AK25" s="127"/>
      <c r="AL25" s="126"/>
      <c r="AM25" s="128"/>
      <c r="AN25" s="107"/>
      <c r="AO25" s="128"/>
      <c r="AP25" s="126"/>
      <c r="AQ25" s="128">
        <v>5</v>
      </c>
      <c r="AR25" s="127"/>
      <c r="AS25" s="128"/>
      <c r="AT25" s="126">
        <v>43</v>
      </c>
      <c r="AU25" s="127"/>
      <c r="AV25" s="127"/>
      <c r="AW25" s="127"/>
      <c r="AX25" s="127"/>
      <c r="AY25" s="107"/>
      <c r="AZ25" s="127"/>
      <c r="BA25" s="128">
        <v>5</v>
      </c>
      <c r="BB25" s="126"/>
      <c r="BC25" s="128">
        <v>43</v>
      </c>
      <c r="BD25" s="127"/>
      <c r="BE25" s="128"/>
      <c r="BF25" s="128">
        <v>403</v>
      </c>
      <c r="BG25" s="126"/>
      <c r="BH25" s="126"/>
      <c r="BI25" s="126"/>
      <c r="BJ25" s="126"/>
      <c r="BK25" s="126"/>
      <c r="BL25" s="126"/>
      <c r="BM25" s="126"/>
      <c r="BN25" s="126"/>
      <c r="BO25" s="126"/>
      <c r="BP25" s="126"/>
      <c r="BQ25" s="126"/>
      <c r="BR25" s="126"/>
      <c r="BS25" s="126"/>
      <c r="BT25" s="126"/>
      <c r="BU25" s="126"/>
      <c r="BV25" s="126"/>
      <c r="BW25" s="126"/>
      <c r="BX25" s="126"/>
      <c r="BY25" s="126"/>
      <c r="BZ25" s="126"/>
      <c r="CA25" s="126"/>
      <c r="CB25" s="126"/>
      <c r="CC25" s="126"/>
      <c r="CD25" s="126"/>
      <c r="CE25" s="126"/>
      <c r="CF25" s="126"/>
      <c r="CG25" s="126"/>
      <c r="CH25" s="126"/>
      <c r="CI25" s="126"/>
      <c r="CJ25" s="126"/>
      <c r="CK25" s="126"/>
      <c r="CL25" s="126"/>
      <c r="CM25" s="126"/>
      <c r="CN25" s="126"/>
      <c r="CO25" s="126"/>
      <c r="CP25" s="126"/>
      <c r="CQ25" s="126"/>
      <c r="CR25" s="126"/>
      <c r="CS25" s="126"/>
      <c r="CT25" s="126"/>
      <c r="CU25" s="126"/>
      <c r="CV25" s="126"/>
      <c r="CW25" s="126"/>
      <c r="CX25" s="126"/>
      <c r="CY25" s="126"/>
      <c r="CZ25" s="126"/>
      <c r="DA25" s="126"/>
      <c r="DB25" s="126"/>
      <c r="DC25" s="126"/>
      <c r="DD25" s="126"/>
      <c r="DE25" s="126"/>
      <c r="DF25" s="126"/>
      <c r="DG25" s="126"/>
      <c r="DH25" s="126"/>
      <c r="DI25" s="126"/>
      <c r="DJ25" s="126"/>
      <c r="DK25" s="126"/>
      <c r="DL25" s="126"/>
      <c r="DM25" s="126"/>
      <c r="DN25" s="126"/>
      <c r="DO25" s="126"/>
    </row>
    <row r="26" spans="1:122">
      <c r="A26" s="126"/>
      <c r="B26" s="126"/>
      <c r="C26" s="107"/>
      <c r="D26" s="107"/>
      <c r="E26" s="107"/>
      <c r="F26" s="107"/>
      <c r="G26" s="107"/>
      <c r="H26" s="108"/>
      <c r="I26" s="107"/>
      <c r="J26" s="107"/>
      <c r="K26" s="107"/>
      <c r="L26" s="108"/>
      <c r="M26" s="107"/>
      <c r="N26" s="126"/>
      <c r="O26" s="126"/>
      <c r="P26" s="128"/>
      <c r="Q26" s="127"/>
      <c r="R26" s="126"/>
      <c r="S26" s="127"/>
      <c r="T26" s="128"/>
      <c r="U26" s="128"/>
      <c r="V26" s="127"/>
      <c r="W26" s="128"/>
      <c r="X26" s="127"/>
      <c r="Y26" s="127"/>
      <c r="Z26" s="126"/>
      <c r="AA26" s="128"/>
      <c r="AB26" s="127"/>
      <c r="AC26" s="128"/>
      <c r="AD26" s="127"/>
      <c r="AE26" s="127"/>
      <c r="AF26" s="127"/>
      <c r="AG26" s="127"/>
      <c r="AH26" s="107"/>
      <c r="AI26" s="128"/>
      <c r="AJ26" s="128"/>
      <c r="AK26" s="127"/>
      <c r="AL26" s="126"/>
      <c r="AM26" s="128"/>
      <c r="AN26" s="107"/>
      <c r="AO26" s="128"/>
      <c r="AP26" s="126"/>
      <c r="AQ26" s="128"/>
      <c r="AR26" s="127"/>
      <c r="AS26" s="128"/>
      <c r="AT26" s="126"/>
      <c r="AU26" s="127"/>
      <c r="AV26" s="127"/>
      <c r="AW26" s="127"/>
      <c r="AX26" s="127"/>
      <c r="AY26" s="107"/>
      <c r="AZ26" s="127"/>
      <c r="BA26" s="128"/>
      <c r="BB26" s="126"/>
      <c r="BC26" s="128"/>
      <c r="BD26" s="127"/>
      <c r="BE26" s="128"/>
      <c r="BF26" s="128"/>
      <c r="BG26" s="126"/>
      <c r="BH26" s="126"/>
      <c r="BI26" s="126"/>
      <c r="BJ26" s="126"/>
      <c r="BK26" s="126"/>
      <c r="BL26" s="126"/>
      <c r="BM26" s="126"/>
      <c r="BN26" s="126"/>
      <c r="BO26" s="126"/>
      <c r="BP26" s="126"/>
      <c r="BQ26" s="126"/>
      <c r="BR26" s="126"/>
      <c r="BS26" s="126"/>
      <c r="BT26" s="126"/>
      <c r="BU26" s="126"/>
      <c r="BV26" s="126"/>
      <c r="BW26" s="126"/>
      <c r="BX26" s="126"/>
      <c r="BY26" s="126"/>
      <c r="BZ26" s="126"/>
      <c r="CA26" s="126"/>
      <c r="CB26" s="126"/>
      <c r="CC26" s="126"/>
      <c r="CD26" s="126"/>
      <c r="CE26" s="126"/>
      <c r="CF26" s="126"/>
      <c r="CG26" s="126"/>
      <c r="CH26" s="126"/>
      <c r="CI26" s="126"/>
      <c r="CJ26" s="126"/>
      <c r="CK26" s="126"/>
      <c r="CL26" s="126"/>
      <c r="CM26" s="126"/>
      <c r="CN26" s="126"/>
      <c r="CO26" s="126"/>
      <c r="CP26" s="126"/>
      <c r="CQ26" s="126"/>
      <c r="CR26" s="126"/>
      <c r="CS26" s="126"/>
      <c r="CT26" s="126"/>
      <c r="CU26" s="126"/>
      <c r="CV26" s="126"/>
      <c r="CW26" s="126"/>
      <c r="CX26" s="126"/>
      <c r="CY26" s="126"/>
      <c r="CZ26" s="126"/>
      <c r="DA26" s="126"/>
      <c r="DB26" s="126"/>
      <c r="DC26" s="126"/>
      <c r="DD26" s="126"/>
      <c r="DE26" s="126"/>
      <c r="DF26" s="126"/>
      <c r="DG26" s="126"/>
      <c r="DH26" s="126"/>
      <c r="DI26" s="126"/>
      <c r="DJ26" s="126"/>
      <c r="DK26" s="126"/>
      <c r="DL26" s="126"/>
      <c r="DM26" s="126"/>
      <c r="DN26" s="126"/>
      <c r="DO26" s="126"/>
    </row>
    <row r="27" spans="1:122">
      <c r="A27" s="126" t="s">
        <v>551</v>
      </c>
      <c r="B27" s="126" t="s">
        <v>538</v>
      </c>
      <c r="C27" s="107">
        <v>53</v>
      </c>
      <c r="D27" s="107">
        <v>0.02</v>
      </c>
      <c r="E27" s="107">
        <v>8.7100000000000009</v>
      </c>
      <c r="F27" s="107" t="s">
        <v>469</v>
      </c>
      <c r="G27" s="107">
        <v>0.01</v>
      </c>
      <c r="H27" s="108" t="s">
        <v>526</v>
      </c>
      <c r="I27" s="107"/>
      <c r="J27" s="107">
        <v>0.05</v>
      </c>
      <c r="K27" s="107">
        <v>3.86</v>
      </c>
      <c r="L27" s="108">
        <v>2.677</v>
      </c>
      <c r="M27" s="107"/>
      <c r="N27" s="126"/>
      <c r="O27" s="126"/>
      <c r="P27" s="128"/>
      <c r="Q27" s="127"/>
      <c r="R27" s="126"/>
      <c r="S27" s="127"/>
      <c r="T27" s="128"/>
      <c r="U27" s="128"/>
      <c r="V27" s="127"/>
      <c r="W27" s="128"/>
      <c r="X27" s="127"/>
      <c r="Y27" s="127"/>
      <c r="Z27" s="126"/>
      <c r="AA27" s="128"/>
      <c r="AB27" s="127"/>
      <c r="AC27" s="128"/>
      <c r="AD27" s="127"/>
      <c r="AE27" s="127"/>
      <c r="AF27" s="127"/>
      <c r="AG27" s="127"/>
      <c r="AH27" s="107"/>
      <c r="AI27" s="128"/>
      <c r="AJ27" s="128"/>
      <c r="AK27" s="127"/>
      <c r="AL27" s="126"/>
      <c r="AM27" s="128"/>
      <c r="AN27" s="107"/>
      <c r="AO27" s="128"/>
      <c r="AP27" s="126"/>
      <c r="AQ27" s="128"/>
      <c r="AR27" s="127"/>
      <c r="AS27" s="128"/>
      <c r="AT27" s="126"/>
      <c r="AU27" s="127"/>
      <c r="AV27" s="127"/>
      <c r="AW27" s="127"/>
      <c r="AX27" s="127"/>
      <c r="AY27" s="107"/>
      <c r="AZ27" s="127"/>
      <c r="BA27" s="128">
        <v>388</v>
      </c>
      <c r="BB27" s="126"/>
      <c r="BC27" s="128"/>
      <c r="BD27" s="127"/>
      <c r="BE27" s="128"/>
      <c r="BF27" s="128">
        <v>1033</v>
      </c>
      <c r="BG27" s="126"/>
      <c r="BH27" s="126"/>
      <c r="BI27" s="126"/>
      <c r="BJ27" s="126"/>
      <c r="BK27" s="126"/>
      <c r="BL27" s="126"/>
      <c r="BM27" s="126"/>
      <c r="BN27" s="126"/>
      <c r="BO27" s="126"/>
      <c r="BP27" s="126"/>
      <c r="BQ27" s="126"/>
      <c r="BR27" s="126"/>
      <c r="BS27" s="126"/>
      <c r="BT27" s="126"/>
      <c r="BU27" s="126"/>
      <c r="BV27" s="126"/>
      <c r="BW27" s="126"/>
      <c r="BX27" s="126"/>
      <c r="BY27" s="126"/>
      <c r="BZ27" s="126"/>
      <c r="CA27" s="126"/>
      <c r="CB27" s="126"/>
      <c r="CC27" s="126"/>
      <c r="CD27" s="126"/>
      <c r="CE27" s="126"/>
      <c r="CF27" s="126"/>
      <c r="CG27" s="126"/>
      <c r="CH27" s="126"/>
      <c r="CI27" s="126"/>
      <c r="CJ27" s="126"/>
      <c r="CK27" s="126"/>
      <c r="CL27" s="126"/>
      <c r="CM27" s="126"/>
      <c r="CN27" s="126"/>
      <c r="CO27" s="126"/>
      <c r="CP27" s="126"/>
      <c r="CQ27" s="126"/>
      <c r="CR27" s="126"/>
      <c r="CS27" s="126"/>
      <c r="CT27" s="126"/>
      <c r="CU27" s="126"/>
      <c r="CV27" s="126"/>
      <c r="CW27" s="126"/>
      <c r="CX27" s="126"/>
      <c r="CY27" s="126"/>
      <c r="CZ27" s="126"/>
      <c r="DA27" s="126"/>
      <c r="DB27" s="126"/>
      <c r="DC27" s="126"/>
      <c r="DD27" s="126"/>
      <c r="DE27" s="126"/>
      <c r="DF27" s="126"/>
      <c r="DG27" s="126"/>
      <c r="DH27" s="126"/>
      <c r="DI27" s="126"/>
      <c r="DJ27" s="126"/>
      <c r="DK27" s="126"/>
      <c r="DL27" s="126"/>
      <c r="DM27" s="126"/>
      <c r="DN27" s="126"/>
      <c r="DO27" s="126"/>
    </row>
    <row r="28" spans="1:122">
      <c r="A28" s="126" t="s">
        <v>551</v>
      </c>
      <c r="B28" s="126" t="s">
        <v>538</v>
      </c>
      <c r="C28" s="107">
        <v>54.75</v>
      </c>
      <c r="D28" s="107">
        <v>0.03</v>
      </c>
      <c r="E28" s="107">
        <v>8.7200000000000006</v>
      </c>
      <c r="F28" s="107" t="s">
        <v>469</v>
      </c>
      <c r="G28" s="107">
        <v>0.02</v>
      </c>
      <c r="H28" s="108" t="s">
        <v>526</v>
      </c>
      <c r="I28" s="107"/>
      <c r="J28" s="107">
        <v>0.06</v>
      </c>
      <c r="K28" s="107">
        <v>3.84</v>
      </c>
      <c r="L28" s="108">
        <v>2.6850000000000001</v>
      </c>
      <c r="M28" s="107"/>
      <c r="N28" s="126"/>
      <c r="O28" s="126"/>
      <c r="P28" s="128"/>
      <c r="Q28" s="127"/>
      <c r="R28" s="126"/>
      <c r="S28" s="127"/>
      <c r="T28" s="128"/>
      <c r="U28" s="128"/>
      <c r="V28" s="127"/>
      <c r="W28" s="128"/>
      <c r="X28" s="127"/>
      <c r="Y28" s="127"/>
      <c r="Z28" s="126"/>
      <c r="AA28" s="128"/>
      <c r="AB28" s="127"/>
      <c r="AC28" s="128"/>
      <c r="AD28" s="127"/>
      <c r="AE28" s="127"/>
      <c r="AF28" s="127"/>
      <c r="AG28" s="127"/>
      <c r="AH28" s="107"/>
      <c r="AI28" s="128"/>
      <c r="AJ28" s="128"/>
      <c r="AK28" s="127"/>
      <c r="AL28" s="126"/>
      <c r="AM28" s="128"/>
      <c r="AN28" s="107"/>
      <c r="AO28" s="128"/>
      <c r="AP28" s="126"/>
      <c r="AQ28" s="128"/>
      <c r="AR28" s="127"/>
      <c r="AS28" s="128"/>
      <c r="AT28" s="126"/>
      <c r="AU28" s="127"/>
      <c r="AV28" s="127"/>
      <c r="AW28" s="127"/>
      <c r="AX28" s="127"/>
      <c r="AY28" s="107"/>
      <c r="AZ28" s="127"/>
      <c r="BA28" s="128">
        <v>390</v>
      </c>
      <c r="BB28" s="126"/>
      <c r="BC28" s="128"/>
      <c r="BD28" s="127"/>
      <c r="BE28" s="128"/>
      <c r="BF28" s="128">
        <v>1043</v>
      </c>
      <c r="BG28" s="126"/>
      <c r="BH28" s="126"/>
      <c r="BI28" s="126"/>
      <c r="BJ28" s="126"/>
      <c r="BK28" s="126"/>
      <c r="BL28" s="126"/>
      <c r="BM28" s="126"/>
      <c r="BN28" s="126"/>
      <c r="BO28" s="126"/>
      <c r="BP28" s="126"/>
      <c r="BQ28" s="126"/>
      <c r="BR28" s="126"/>
      <c r="BS28" s="126"/>
      <c r="BT28" s="126"/>
      <c r="BU28" s="126"/>
      <c r="BV28" s="126"/>
      <c r="BW28" s="126"/>
      <c r="BX28" s="126"/>
      <c r="BY28" s="126"/>
      <c r="BZ28" s="126"/>
      <c r="CA28" s="126"/>
      <c r="CB28" s="126"/>
      <c r="CC28" s="126"/>
      <c r="CD28" s="126"/>
      <c r="CE28" s="126"/>
      <c r="CF28" s="126"/>
      <c r="CG28" s="126"/>
      <c r="CH28" s="126"/>
      <c r="CI28" s="126"/>
      <c r="CJ28" s="126"/>
      <c r="CK28" s="126"/>
      <c r="CL28" s="126"/>
      <c r="CM28" s="126"/>
      <c r="CN28" s="126"/>
      <c r="CO28" s="126"/>
      <c r="CP28" s="126"/>
      <c r="CQ28" s="126"/>
      <c r="CR28" s="126"/>
      <c r="CS28" s="126"/>
      <c r="CT28" s="126"/>
      <c r="CU28" s="126"/>
      <c r="CV28" s="126"/>
      <c r="CW28" s="126"/>
      <c r="CX28" s="126"/>
      <c r="CY28" s="126"/>
      <c r="CZ28" s="126"/>
      <c r="DA28" s="126"/>
      <c r="DB28" s="126"/>
      <c r="DC28" s="126"/>
      <c r="DD28" s="126"/>
      <c r="DE28" s="126"/>
      <c r="DF28" s="126"/>
      <c r="DG28" s="126"/>
      <c r="DH28" s="126"/>
      <c r="DI28" s="126"/>
      <c r="DJ28" s="126"/>
      <c r="DK28" s="126"/>
      <c r="DL28" s="126"/>
      <c r="DM28" s="126"/>
      <c r="DN28" s="126"/>
      <c r="DO28" s="126"/>
    </row>
    <row r="29" spans="1:122">
      <c r="A29" s="126" t="s">
        <v>552</v>
      </c>
      <c r="B29" s="126" t="s">
        <v>540</v>
      </c>
      <c r="C29" s="107">
        <v>54.5</v>
      </c>
      <c r="D29" s="107">
        <v>0.02</v>
      </c>
      <c r="E29" s="107">
        <v>8.6999999999999993</v>
      </c>
      <c r="F29" s="107">
        <v>8.9999999999999993E-3</v>
      </c>
      <c r="G29" s="107">
        <v>0.01</v>
      </c>
      <c r="H29" s="108">
        <v>4.0000000000000001E-3</v>
      </c>
      <c r="I29" s="107"/>
      <c r="J29" s="107">
        <v>0.05</v>
      </c>
      <c r="K29" s="107">
        <v>3.79</v>
      </c>
      <c r="L29" s="108">
        <v>2.64</v>
      </c>
      <c r="M29" s="107"/>
      <c r="N29" s="126"/>
      <c r="O29" s="126"/>
      <c r="P29" s="128"/>
      <c r="Q29" s="127"/>
      <c r="R29" s="126"/>
      <c r="S29" s="127"/>
      <c r="T29" s="128"/>
      <c r="U29" s="128"/>
      <c r="V29" s="127"/>
      <c r="W29" s="128"/>
      <c r="X29" s="127"/>
      <c r="Y29" s="127"/>
      <c r="Z29" s="126"/>
      <c r="AA29" s="128"/>
      <c r="AB29" s="127"/>
      <c r="AC29" s="128"/>
      <c r="AD29" s="127"/>
      <c r="AE29" s="127"/>
      <c r="AF29" s="127"/>
      <c r="AG29" s="127"/>
      <c r="AH29" s="107"/>
      <c r="AI29" s="128"/>
      <c r="AJ29" s="128"/>
      <c r="AK29" s="127"/>
      <c r="AL29" s="126"/>
      <c r="AM29" s="128"/>
      <c r="AN29" s="107"/>
      <c r="AO29" s="128"/>
      <c r="AP29" s="126"/>
      <c r="AQ29" s="128"/>
      <c r="AR29" s="127"/>
      <c r="AS29" s="128"/>
      <c r="AT29" s="126"/>
      <c r="AU29" s="127"/>
      <c r="AV29" s="127"/>
      <c r="AW29" s="127"/>
      <c r="AX29" s="127"/>
      <c r="AY29" s="107"/>
      <c r="AZ29" s="127"/>
      <c r="BA29" s="128">
        <v>403</v>
      </c>
      <c r="BB29" s="126"/>
      <c r="BC29" s="128"/>
      <c r="BD29" s="127"/>
      <c r="BE29" s="128"/>
      <c r="BF29" s="128">
        <v>1037</v>
      </c>
      <c r="BG29" s="126"/>
      <c r="BH29" s="126"/>
      <c r="BI29" s="126"/>
      <c r="BJ29" s="126"/>
      <c r="BK29" s="126"/>
      <c r="BL29" s="126"/>
      <c r="BM29" s="126"/>
      <c r="BN29" s="126"/>
      <c r="BO29" s="126"/>
      <c r="BP29" s="126"/>
      <c r="BQ29" s="126"/>
      <c r="BR29" s="126"/>
      <c r="BS29" s="126"/>
      <c r="BT29" s="126"/>
      <c r="BU29" s="126"/>
      <c r="BV29" s="126"/>
      <c r="BW29" s="126"/>
      <c r="BX29" s="126"/>
      <c r="BY29" s="126"/>
      <c r="BZ29" s="126"/>
      <c r="CA29" s="126"/>
      <c r="CB29" s="126"/>
      <c r="CC29" s="126"/>
      <c r="CD29" s="126"/>
      <c r="CE29" s="126"/>
      <c r="CF29" s="126"/>
      <c r="CG29" s="126"/>
      <c r="CH29" s="126"/>
      <c r="CI29" s="126"/>
      <c r="CJ29" s="126"/>
      <c r="CK29" s="126"/>
      <c r="CL29" s="126"/>
      <c r="CM29" s="126"/>
      <c r="CN29" s="126"/>
      <c r="CO29" s="126"/>
      <c r="CP29" s="126"/>
      <c r="CQ29" s="126"/>
      <c r="CR29" s="126"/>
      <c r="CS29" s="126"/>
      <c r="CT29" s="126"/>
      <c r="CU29" s="126"/>
      <c r="CV29" s="126"/>
      <c r="CW29" s="126"/>
      <c r="CX29" s="126"/>
      <c r="CY29" s="126"/>
      <c r="CZ29" s="126"/>
      <c r="DA29" s="126"/>
      <c r="DB29" s="126"/>
      <c r="DC29" s="126"/>
      <c r="DD29" s="126"/>
      <c r="DE29" s="126"/>
      <c r="DF29" s="126"/>
      <c r="DG29" s="126"/>
      <c r="DH29" s="126"/>
      <c r="DI29" s="126"/>
      <c r="DJ29" s="126"/>
      <c r="DK29" s="126"/>
      <c r="DL29" s="126"/>
      <c r="DM29" s="126"/>
      <c r="DN29" s="126"/>
      <c r="DO29" s="126"/>
    </row>
    <row r="30" spans="1:122">
      <c r="O30" s="32"/>
    </row>
    <row r="31" spans="1:122">
      <c r="A31" s="126" t="s">
        <v>530</v>
      </c>
      <c r="B31" s="7" t="s">
        <v>219</v>
      </c>
      <c r="C31" s="107">
        <v>12.54</v>
      </c>
      <c r="D31" s="107">
        <v>2.19</v>
      </c>
      <c r="E31" s="107">
        <v>2.64</v>
      </c>
      <c r="F31" s="107">
        <v>3</v>
      </c>
      <c r="G31" s="107">
        <v>0.78</v>
      </c>
      <c r="H31" s="108">
        <v>3.2000000000000001E-2</v>
      </c>
      <c r="I31" s="107">
        <v>3.39</v>
      </c>
      <c r="J31" s="107">
        <v>0.16</v>
      </c>
      <c r="K31" s="107">
        <v>74.400000000000006</v>
      </c>
      <c r="L31" s="108">
        <v>0.33400000000000002</v>
      </c>
      <c r="M31" s="107">
        <v>100.7</v>
      </c>
      <c r="N31" s="126" t="s">
        <v>516</v>
      </c>
      <c r="O31" s="126" t="s">
        <v>517</v>
      </c>
      <c r="P31" s="128">
        <v>715</v>
      </c>
      <c r="Q31" s="127">
        <v>2</v>
      </c>
      <c r="R31" s="126" t="s">
        <v>518</v>
      </c>
      <c r="S31" s="127">
        <v>67.099999999999994</v>
      </c>
      <c r="T31" s="128">
        <v>5</v>
      </c>
      <c r="U31" s="128">
        <v>30</v>
      </c>
      <c r="V31" s="126">
        <v>1.3</v>
      </c>
      <c r="W31" s="126" t="s">
        <v>524</v>
      </c>
      <c r="X31" s="127">
        <v>3.2</v>
      </c>
      <c r="Y31" s="127">
        <v>1.7</v>
      </c>
      <c r="Z31" s="126">
        <v>0.89</v>
      </c>
      <c r="AA31" s="128">
        <v>16</v>
      </c>
      <c r="AB31" s="127">
        <v>3.8</v>
      </c>
      <c r="AC31" s="128" t="s">
        <v>519</v>
      </c>
      <c r="AD31" s="127">
        <v>5</v>
      </c>
      <c r="AE31" s="127">
        <v>0.6</v>
      </c>
      <c r="AF31" s="127" t="s">
        <v>520</v>
      </c>
      <c r="AG31" s="127">
        <v>34.299999999999997</v>
      </c>
      <c r="AH31" s="107">
        <v>0.25</v>
      </c>
      <c r="AI31" s="126" t="s">
        <v>521</v>
      </c>
      <c r="AJ31" s="128">
        <v>7</v>
      </c>
      <c r="AK31" s="127">
        <v>25.1</v>
      </c>
      <c r="AL31" s="126" t="s">
        <v>522</v>
      </c>
      <c r="AM31" s="128">
        <v>20</v>
      </c>
      <c r="AN31" s="107">
        <v>7.31</v>
      </c>
      <c r="AO31" s="128">
        <v>101</v>
      </c>
      <c r="AP31" s="126" t="s">
        <v>516</v>
      </c>
      <c r="AQ31" s="128">
        <v>5</v>
      </c>
      <c r="AR31" s="127">
        <v>4.7</v>
      </c>
      <c r="AS31" s="128">
        <v>1</v>
      </c>
      <c r="AT31" s="126">
        <v>264</v>
      </c>
      <c r="AU31" s="127">
        <v>0.6</v>
      </c>
      <c r="AV31" s="127">
        <v>0.6</v>
      </c>
      <c r="AW31" s="127">
        <v>13.8</v>
      </c>
      <c r="AX31" s="127">
        <v>0.6</v>
      </c>
      <c r="AY31" s="107">
        <v>0.25</v>
      </c>
      <c r="AZ31" s="127">
        <v>2.6</v>
      </c>
      <c r="BA31" s="128">
        <v>34</v>
      </c>
      <c r="BB31" s="126" t="s">
        <v>519</v>
      </c>
      <c r="BC31" s="128">
        <v>17</v>
      </c>
      <c r="BD31" s="127">
        <v>1.6</v>
      </c>
      <c r="BE31" s="128">
        <v>40</v>
      </c>
      <c r="BF31" s="128">
        <v>206</v>
      </c>
      <c r="BG31" s="126"/>
      <c r="BH31" s="126"/>
      <c r="BI31" s="126"/>
      <c r="BJ31" s="126"/>
      <c r="BK31" s="126"/>
      <c r="BL31" s="126"/>
      <c r="BM31" s="126"/>
      <c r="BN31" s="126"/>
      <c r="BO31" s="126"/>
      <c r="BP31" s="126"/>
      <c r="BQ31" s="126"/>
      <c r="BR31" s="126"/>
      <c r="BS31" s="126"/>
      <c r="BT31" s="126"/>
      <c r="BU31" s="126"/>
      <c r="BV31" s="126"/>
      <c r="BW31" s="126"/>
      <c r="BX31" s="126"/>
      <c r="BY31" s="126"/>
      <c r="BZ31" s="126"/>
      <c r="CA31" s="126"/>
      <c r="CB31" s="126"/>
      <c r="CC31" s="126"/>
      <c r="CD31" s="126"/>
      <c r="CE31" s="126"/>
      <c r="CF31" s="126"/>
      <c r="CG31" s="126"/>
      <c r="CH31" s="126"/>
      <c r="CI31" s="126"/>
      <c r="CJ31" s="126"/>
      <c r="CK31" s="126"/>
      <c r="CL31" s="126"/>
      <c r="CM31" s="126"/>
      <c r="CN31" s="126"/>
      <c r="CO31" s="126"/>
      <c r="CP31" s="126"/>
      <c r="CQ31" s="126"/>
      <c r="CR31" s="126"/>
      <c r="CS31" s="126"/>
      <c r="CT31" s="126"/>
      <c r="CU31" s="126"/>
      <c r="CV31" s="126"/>
      <c r="CW31" s="126"/>
      <c r="CX31" s="126"/>
      <c r="CY31" s="126"/>
      <c r="CZ31" s="126"/>
      <c r="DA31" s="126"/>
      <c r="DB31" s="126"/>
      <c r="DC31" s="126"/>
      <c r="DD31" s="126"/>
      <c r="DE31" s="126"/>
      <c r="DF31" s="126"/>
      <c r="DG31" s="126"/>
      <c r="DH31" s="126"/>
      <c r="DI31" s="126"/>
      <c r="DJ31" s="126"/>
      <c r="DK31" s="126"/>
      <c r="DL31" s="126"/>
      <c r="DM31" s="126"/>
      <c r="DN31" s="126"/>
      <c r="DO31" s="126"/>
      <c r="DP31" s="126"/>
      <c r="DQ31" s="126"/>
      <c r="DR31" s="126"/>
    </row>
    <row r="32" spans="1:122">
      <c r="A32" s="126" t="s">
        <v>531</v>
      </c>
      <c r="B32" s="7" t="s">
        <v>220</v>
      </c>
      <c r="C32" s="107">
        <v>12.54</v>
      </c>
      <c r="D32" s="107">
        <v>2.1800000000000002</v>
      </c>
      <c r="E32" s="107">
        <v>2.61</v>
      </c>
      <c r="F32" s="107">
        <v>2.97</v>
      </c>
      <c r="G32" s="107">
        <v>0.78</v>
      </c>
      <c r="H32" s="108">
        <v>3.1E-2</v>
      </c>
      <c r="I32" s="107">
        <v>3.37</v>
      </c>
      <c r="J32" s="107">
        <v>0.16</v>
      </c>
      <c r="K32" s="107">
        <v>73.510000000000005</v>
      </c>
      <c r="L32" s="108">
        <v>0.33600000000000002</v>
      </c>
      <c r="M32" s="107">
        <v>99.7</v>
      </c>
      <c r="N32" s="126" t="s">
        <v>516</v>
      </c>
      <c r="O32" s="126" t="s">
        <v>517</v>
      </c>
      <c r="P32" s="128">
        <v>707</v>
      </c>
      <c r="Q32" s="127">
        <v>2</v>
      </c>
      <c r="R32" s="126" t="s">
        <v>518</v>
      </c>
      <c r="S32" s="127">
        <v>72.3</v>
      </c>
      <c r="T32" s="128">
        <v>5</v>
      </c>
      <c r="U32" s="128">
        <v>30</v>
      </c>
      <c r="V32" s="126">
        <v>1.2</v>
      </c>
      <c r="W32" s="126" t="s">
        <v>524</v>
      </c>
      <c r="X32" s="127">
        <v>3.5</v>
      </c>
      <c r="Y32" s="127">
        <v>1.7</v>
      </c>
      <c r="Z32" s="126">
        <v>0.84</v>
      </c>
      <c r="AA32" s="128">
        <v>16</v>
      </c>
      <c r="AB32" s="127">
        <v>4</v>
      </c>
      <c r="AC32" s="128" t="s">
        <v>519</v>
      </c>
      <c r="AD32" s="127">
        <v>5.2</v>
      </c>
      <c r="AE32" s="127">
        <v>0.6</v>
      </c>
      <c r="AF32" s="127" t="s">
        <v>520</v>
      </c>
      <c r="AG32" s="127">
        <v>37.1</v>
      </c>
      <c r="AH32" s="107">
        <v>0.26</v>
      </c>
      <c r="AI32" s="126" t="s">
        <v>521</v>
      </c>
      <c r="AJ32" s="128">
        <v>7</v>
      </c>
      <c r="AK32" s="127">
        <v>26.8</v>
      </c>
      <c r="AL32" s="126" t="s">
        <v>522</v>
      </c>
      <c r="AM32" s="128">
        <v>18</v>
      </c>
      <c r="AN32" s="107">
        <v>7.82</v>
      </c>
      <c r="AO32" s="128">
        <v>101</v>
      </c>
      <c r="AP32" s="126" t="s">
        <v>516</v>
      </c>
      <c r="AQ32" s="128">
        <v>5</v>
      </c>
      <c r="AR32" s="127">
        <v>5.0999999999999996</v>
      </c>
      <c r="AS32" s="128">
        <v>1</v>
      </c>
      <c r="AT32" s="126">
        <v>266</v>
      </c>
      <c r="AU32" s="127">
        <v>0.6</v>
      </c>
      <c r="AV32" s="127">
        <v>0.6</v>
      </c>
      <c r="AW32" s="127">
        <v>14.9</v>
      </c>
      <c r="AX32" s="127">
        <v>0.5</v>
      </c>
      <c r="AY32" s="107">
        <v>0.26</v>
      </c>
      <c r="AZ32" s="127">
        <v>2.6</v>
      </c>
      <c r="BA32" s="128">
        <v>33</v>
      </c>
      <c r="BB32" s="126" t="s">
        <v>519</v>
      </c>
      <c r="BC32" s="128">
        <v>17</v>
      </c>
      <c r="BD32" s="127">
        <v>1.7</v>
      </c>
      <c r="BE32" s="128" t="s">
        <v>523</v>
      </c>
      <c r="BF32" s="128">
        <v>207</v>
      </c>
      <c r="BG32" s="126"/>
      <c r="BH32" s="126"/>
      <c r="BI32" s="126"/>
      <c r="BJ32" s="126"/>
      <c r="BK32" s="126"/>
      <c r="BL32" s="126"/>
      <c r="BM32" s="126"/>
      <c r="BN32" s="126"/>
      <c r="BO32" s="126"/>
      <c r="BP32" s="126"/>
      <c r="BQ32" s="126"/>
      <c r="BR32" s="126"/>
      <c r="BS32" s="126"/>
      <c r="BT32" s="126"/>
      <c r="BU32" s="126"/>
      <c r="BV32" s="126"/>
      <c r="BW32" s="126"/>
      <c r="BX32" s="126"/>
      <c r="BY32" s="126"/>
      <c r="BZ32" s="126"/>
      <c r="CA32" s="126"/>
      <c r="CB32" s="126"/>
      <c r="CC32" s="126"/>
      <c r="CD32" s="126"/>
      <c r="CE32" s="126"/>
      <c r="CF32" s="126"/>
      <c r="CG32" s="126"/>
      <c r="CH32" s="126"/>
      <c r="CI32" s="126"/>
      <c r="CJ32" s="126"/>
      <c r="CK32" s="126"/>
      <c r="CL32" s="126"/>
      <c r="CM32" s="126"/>
      <c r="CN32" s="126"/>
      <c r="CO32" s="126"/>
      <c r="CP32" s="126"/>
      <c r="CQ32" s="126"/>
      <c r="CR32" s="126"/>
      <c r="CS32" s="126"/>
      <c r="CT32" s="126"/>
      <c r="CU32" s="126"/>
      <c r="CV32" s="126"/>
      <c r="CW32" s="126"/>
      <c r="CX32" s="126"/>
      <c r="CY32" s="126"/>
      <c r="CZ32" s="126"/>
      <c r="DA32" s="126"/>
      <c r="DB32" s="126"/>
      <c r="DC32" s="126"/>
      <c r="DD32" s="126"/>
      <c r="DE32" s="126"/>
      <c r="DF32" s="126"/>
      <c r="DG32" s="126"/>
      <c r="DH32" s="126"/>
      <c r="DI32" s="126"/>
      <c r="DJ32" s="126"/>
      <c r="DK32" s="126"/>
      <c r="DL32" s="126"/>
      <c r="DM32" s="126"/>
      <c r="DN32" s="126"/>
      <c r="DO32" s="126"/>
      <c r="DP32" s="126"/>
      <c r="DQ32" s="126"/>
      <c r="DR32" s="126"/>
    </row>
    <row r="33" spans="1:122">
      <c r="O33" s="7"/>
    </row>
    <row r="34" spans="1:122">
      <c r="A34" s="126" t="s">
        <v>532</v>
      </c>
      <c r="B34" s="7" t="s">
        <v>219</v>
      </c>
      <c r="C34" s="107">
        <v>12.62</v>
      </c>
      <c r="D34" s="107">
        <v>2.34</v>
      </c>
      <c r="E34" s="107">
        <v>2.8</v>
      </c>
      <c r="F34" s="107">
        <v>3.07</v>
      </c>
      <c r="G34" s="107">
        <v>0.72</v>
      </c>
      <c r="H34" s="108">
        <v>3.7999999999999999E-2</v>
      </c>
      <c r="I34" s="107">
        <v>3.25</v>
      </c>
      <c r="J34" s="107">
        <v>0.23</v>
      </c>
      <c r="K34" s="107">
        <v>72.27</v>
      </c>
      <c r="L34" s="108">
        <v>0.502</v>
      </c>
      <c r="M34" s="107">
        <v>98.64</v>
      </c>
      <c r="N34" s="126" t="s">
        <v>516</v>
      </c>
      <c r="O34" s="126" t="s">
        <v>517</v>
      </c>
      <c r="P34" s="128">
        <v>730</v>
      </c>
      <c r="Q34" s="127">
        <v>2</v>
      </c>
      <c r="R34" s="126" t="s">
        <v>518</v>
      </c>
      <c r="S34" s="127">
        <v>160</v>
      </c>
      <c r="T34" s="128">
        <v>4</v>
      </c>
      <c r="U34" s="128">
        <v>30</v>
      </c>
      <c r="V34" s="126">
        <v>0.9</v>
      </c>
      <c r="W34" s="126" t="s">
        <v>524</v>
      </c>
      <c r="X34" s="127">
        <v>8.1</v>
      </c>
      <c r="Y34" s="127">
        <v>4.0999999999999996</v>
      </c>
      <c r="Z34" s="126">
        <v>1.17</v>
      </c>
      <c r="AA34" s="128">
        <v>16</v>
      </c>
      <c r="AB34" s="127">
        <v>10</v>
      </c>
      <c r="AC34" s="128">
        <v>1</v>
      </c>
      <c r="AD34" s="127">
        <v>10.9</v>
      </c>
      <c r="AE34" s="127">
        <v>1.5</v>
      </c>
      <c r="AF34" s="127" t="s">
        <v>520</v>
      </c>
      <c r="AG34" s="127">
        <v>77.400000000000006</v>
      </c>
      <c r="AH34" s="107">
        <v>0.53</v>
      </c>
      <c r="AI34" s="126" t="s">
        <v>521</v>
      </c>
      <c r="AJ34" s="128">
        <v>12</v>
      </c>
      <c r="AK34" s="127">
        <v>66.099999999999994</v>
      </c>
      <c r="AL34" s="126" t="s">
        <v>522</v>
      </c>
      <c r="AM34" s="128">
        <v>23</v>
      </c>
      <c r="AN34" s="107">
        <v>17.3</v>
      </c>
      <c r="AO34" s="128">
        <v>107</v>
      </c>
      <c r="AP34" s="126" t="s">
        <v>516</v>
      </c>
      <c r="AQ34" s="128">
        <v>6</v>
      </c>
      <c r="AR34" s="127">
        <v>12.1</v>
      </c>
      <c r="AS34" s="128">
        <v>1</v>
      </c>
      <c r="AT34" s="126">
        <v>248</v>
      </c>
      <c r="AU34" s="127">
        <v>0.9</v>
      </c>
      <c r="AV34" s="127">
        <v>1.4</v>
      </c>
      <c r="AW34" s="127">
        <v>38.5</v>
      </c>
      <c r="AX34" s="127">
        <v>0.6</v>
      </c>
      <c r="AY34" s="107">
        <v>0.57999999999999996</v>
      </c>
      <c r="AZ34" s="127">
        <v>4.0999999999999996</v>
      </c>
      <c r="BA34" s="128">
        <v>39</v>
      </c>
      <c r="BB34" s="126" t="s">
        <v>519</v>
      </c>
      <c r="BC34" s="128">
        <v>40</v>
      </c>
      <c r="BD34" s="127">
        <v>3.5</v>
      </c>
      <c r="BE34" s="128" t="s">
        <v>523</v>
      </c>
      <c r="BF34" s="128">
        <v>478</v>
      </c>
      <c r="BG34" s="126"/>
      <c r="BH34" s="126"/>
      <c r="BI34" s="126"/>
      <c r="BJ34" s="126"/>
      <c r="BK34" s="126"/>
      <c r="BL34" s="126"/>
      <c r="BM34" s="126"/>
      <c r="BN34" s="126"/>
      <c r="BO34" s="126"/>
      <c r="BP34" s="126"/>
      <c r="BQ34" s="126"/>
      <c r="BR34" s="126"/>
      <c r="BS34" s="126"/>
      <c r="BT34" s="126"/>
      <c r="BU34" s="126"/>
      <c r="BV34" s="126"/>
      <c r="BW34" s="126"/>
      <c r="BX34" s="126"/>
      <c r="BY34" s="126"/>
      <c r="BZ34" s="126"/>
      <c r="CA34" s="126"/>
      <c r="CB34" s="126"/>
      <c r="CC34" s="126"/>
      <c r="CD34" s="126"/>
      <c r="CE34" s="126"/>
      <c r="CF34" s="126"/>
      <c r="CG34" s="126"/>
      <c r="CH34" s="126"/>
      <c r="CI34" s="126"/>
      <c r="CJ34" s="126"/>
      <c r="CK34" s="126"/>
      <c r="CL34" s="126"/>
      <c r="CM34" s="126"/>
      <c r="CN34" s="126"/>
      <c r="CO34" s="126"/>
      <c r="CP34" s="126"/>
      <c r="CQ34" s="126"/>
      <c r="CR34" s="126"/>
      <c r="CS34" s="126"/>
      <c r="CT34" s="126"/>
      <c r="CU34" s="126"/>
      <c r="CV34" s="126"/>
      <c r="CW34" s="126"/>
      <c r="CX34" s="126"/>
      <c r="CY34" s="126"/>
      <c r="CZ34" s="126"/>
      <c r="DA34" s="126"/>
      <c r="DB34" s="126"/>
      <c r="DC34" s="126"/>
      <c r="DD34" s="126"/>
      <c r="DE34" s="126"/>
      <c r="DF34" s="126"/>
      <c r="DG34" s="126"/>
      <c r="DH34" s="126"/>
      <c r="DI34" s="126"/>
      <c r="DJ34" s="126"/>
      <c r="DK34" s="126"/>
      <c r="DL34" s="126"/>
      <c r="DM34" s="126"/>
      <c r="DN34" s="126"/>
      <c r="DO34" s="126"/>
      <c r="DP34" s="126"/>
      <c r="DQ34" s="126"/>
      <c r="DR34" s="126"/>
    </row>
    <row r="35" spans="1:122">
      <c r="A35" s="126" t="s">
        <v>533</v>
      </c>
      <c r="B35" s="7" t="s">
        <v>220</v>
      </c>
      <c r="C35" s="107">
        <v>12.5</v>
      </c>
      <c r="D35" s="107">
        <v>2.35</v>
      </c>
      <c r="E35" s="107">
        <v>2.83</v>
      </c>
      <c r="F35" s="107">
        <v>3.03</v>
      </c>
      <c r="G35" s="107">
        <v>0.72</v>
      </c>
      <c r="H35" s="108">
        <v>3.6999999999999998E-2</v>
      </c>
      <c r="I35" s="107">
        <v>3.23</v>
      </c>
      <c r="J35" s="107">
        <v>0.23</v>
      </c>
      <c r="K35" s="107">
        <v>72.099999999999994</v>
      </c>
      <c r="L35" s="108">
        <v>0.48899999999999999</v>
      </c>
      <c r="M35" s="107">
        <v>98.31</v>
      </c>
      <c r="N35" s="126" t="s">
        <v>516</v>
      </c>
      <c r="O35" s="126" t="s">
        <v>517</v>
      </c>
      <c r="P35" s="128">
        <v>718</v>
      </c>
      <c r="Q35" s="127">
        <v>2</v>
      </c>
      <c r="R35" s="126" t="s">
        <v>518</v>
      </c>
      <c r="S35" s="127">
        <v>163</v>
      </c>
      <c r="T35" s="128">
        <v>4</v>
      </c>
      <c r="U35" s="128">
        <v>30</v>
      </c>
      <c r="V35" s="126">
        <v>0.9</v>
      </c>
      <c r="W35" s="126" t="s">
        <v>524</v>
      </c>
      <c r="X35" s="127">
        <v>7.7</v>
      </c>
      <c r="Y35" s="127">
        <v>4.2</v>
      </c>
      <c r="Z35" s="126">
        <v>1.19</v>
      </c>
      <c r="AA35" s="128">
        <v>17</v>
      </c>
      <c r="AB35" s="127">
        <v>9.8000000000000007</v>
      </c>
      <c r="AC35" s="128">
        <v>1</v>
      </c>
      <c r="AD35" s="127">
        <v>11.3</v>
      </c>
      <c r="AE35" s="127">
        <v>1.5</v>
      </c>
      <c r="AF35" s="127" t="s">
        <v>520</v>
      </c>
      <c r="AG35" s="127">
        <v>78.900000000000006</v>
      </c>
      <c r="AH35" s="107">
        <v>0.52</v>
      </c>
      <c r="AI35" s="126" t="s">
        <v>521</v>
      </c>
      <c r="AJ35" s="128">
        <v>12</v>
      </c>
      <c r="AK35" s="127">
        <v>66.7</v>
      </c>
      <c r="AL35" s="126" t="s">
        <v>522</v>
      </c>
      <c r="AM35" s="128">
        <v>23</v>
      </c>
      <c r="AN35" s="107">
        <v>17.3</v>
      </c>
      <c r="AO35" s="128">
        <v>109</v>
      </c>
      <c r="AP35" s="126" t="s">
        <v>516</v>
      </c>
      <c r="AQ35" s="128">
        <v>6</v>
      </c>
      <c r="AR35" s="127">
        <v>12.4</v>
      </c>
      <c r="AS35" s="128">
        <v>1</v>
      </c>
      <c r="AT35" s="126">
        <v>244</v>
      </c>
      <c r="AU35" s="127">
        <v>1</v>
      </c>
      <c r="AV35" s="127">
        <v>1.4</v>
      </c>
      <c r="AW35" s="127">
        <v>37.5</v>
      </c>
      <c r="AX35" s="127">
        <v>0.6</v>
      </c>
      <c r="AY35" s="107">
        <v>0.56000000000000005</v>
      </c>
      <c r="AZ35" s="127">
        <v>4.0999999999999996</v>
      </c>
      <c r="BA35" s="128">
        <v>39</v>
      </c>
      <c r="BB35" s="126" t="s">
        <v>519</v>
      </c>
      <c r="BC35" s="128">
        <v>40</v>
      </c>
      <c r="BD35" s="127">
        <v>3.5</v>
      </c>
      <c r="BE35" s="128" t="s">
        <v>523</v>
      </c>
      <c r="BF35" s="128">
        <v>477</v>
      </c>
      <c r="BG35" s="126"/>
      <c r="BH35" s="126"/>
      <c r="BI35" s="126"/>
      <c r="BJ35" s="126"/>
      <c r="BK35" s="126"/>
      <c r="BL35" s="126"/>
      <c r="BM35" s="126"/>
      <c r="BN35" s="126"/>
      <c r="BO35" s="126"/>
      <c r="BP35" s="126"/>
      <c r="BQ35" s="126"/>
      <c r="BR35" s="126"/>
      <c r="BS35" s="126"/>
      <c r="BT35" s="126"/>
      <c r="BU35" s="126"/>
      <c r="BV35" s="126"/>
      <c r="BW35" s="126"/>
      <c r="BX35" s="126"/>
      <c r="BY35" s="126"/>
      <c r="BZ35" s="126"/>
      <c r="CA35" s="126"/>
      <c r="CB35" s="126"/>
      <c r="CC35" s="126"/>
      <c r="CD35" s="126"/>
      <c r="CE35" s="126"/>
      <c r="CF35" s="126"/>
      <c r="CG35" s="126"/>
      <c r="CH35" s="126"/>
      <c r="CI35" s="126"/>
      <c r="CJ35" s="126"/>
      <c r="CK35" s="126"/>
      <c r="CL35" s="126"/>
      <c r="CM35" s="126"/>
      <c r="CN35" s="126"/>
      <c r="CO35" s="126"/>
      <c r="CP35" s="126"/>
      <c r="CQ35" s="126"/>
      <c r="CR35" s="126"/>
      <c r="CS35" s="126"/>
      <c r="CT35" s="126"/>
      <c r="CU35" s="126"/>
      <c r="CV35" s="126"/>
      <c r="CW35" s="126"/>
      <c r="CX35" s="126"/>
      <c r="CY35" s="126"/>
      <c r="CZ35" s="126"/>
      <c r="DA35" s="126"/>
      <c r="DB35" s="126"/>
      <c r="DC35" s="126"/>
      <c r="DD35" s="126"/>
      <c r="DE35" s="126"/>
      <c r="DF35" s="126"/>
      <c r="DG35" s="126"/>
      <c r="DH35" s="126"/>
      <c r="DI35" s="126"/>
      <c r="DJ35" s="126"/>
      <c r="DK35" s="126"/>
      <c r="DL35" s="126"/>
      <c r="DM35" s="126"/>
      <c r="DN35" s="126"/>
      <c r="DO35" s="126"/>
      <c r="DP35" s="126"/>
      <c r="DQ35" s="126"/>
      <c r="DR35" s="126"/>
    </row>
    <row r="36" spans="1:122">
      <c r="O36" s="7"/>
    </row>
    <row r="37" spans="1:122">
      <c r="A37" s="126" t="s">
        <v>534</v>
      </c>
      <c r="B37" s="7" t="s">
        <v>219</v>
      </c>
      <c r="C37" s="107">
        <v>12.53</v>
      </c>
      <c r="D37" s="107">
        <v>2.0499999999999998</v>
      </c>
      <c r="E37" s="107">
        <v>2.2999999999999998</v>
      </c>
      <c r="F37" s="107">
        <v>2.84</v>
      </c>
      <c r="G37" s="107">
        <v>0.75</v>
      </c>
      <c r="H37" s="108">
        <v>3.3000000000000002E-2</v>
      </c>
      <c r="I37" s="107">
        <v>3.02</v>
      </c>
      <c r="J37" s="107">
        <v>0.13</v>
      </c>
      <c r="K37" s="107">
        <v>72.790000000000006</v>
      </c>
      <c r="L37" s="108">
        <v>0.33500000000000002</v>
      </c>
      <c r="M37" s="107">
        <v>98.91</v>
      </c>
      <c r="N37" s="126" t="s">
        <v>516</v>
      </c>
      <c r="O37" s="126" t="s">
        <v>517</v>
      </c>
      <c r="P37" s="128">
        <v>659</v>
      </c>
      <c r="Q37" s="127">
        <v>1</v>
      </c>
      <c r="R37" s="126" t="s">
        <v>518</v>
      </c>
      <c r="S37" s="127">
        <v>68.2</v>
      </c>
      <c r="T37" s="128">
        <v>5</v>
      </c>
      <c r="U37" s="128">
        <v>50</v>
      </c>
      <c r="V37" s="126">
        <v>1.7</v>
      </c>
      <c r="W37" s="126" t="s">
        <v>524</v>
      </c>
      <c r="X37" s="127">
        <v>3.2</v>
      </c>
      <c r="Y37" s="127">
        <v>2</v>
      </c>
      <c r="Z37" s="126">
        <v>0.79</v>
      </c>
      <c r="AA37" s="128">
        <v>15</v>
      </c>
      <c r="AB37" s="127">
        <v>3.4</v>
      </c>
      <c r="AC37" s="128">
        <v>1</v>
      </c>
      <c r="AD37" s="127">
        <v>5.7</v>
      </c>
      <c r="AE37" s="127">
        <v>0.7</v>
      </c>
      <c r="AF37" s="127" t="s">
        <v>520</v>
      </c>
      <c r="AG37" s="127">
        <v>35.700000000000003</v>
      </c>
      <c r="AH37" s="107">
        <v>0.3</v>
      </c>
      <c r="AI37" s="126" t="s">
        <v>521</v>
      </c>
      <c r="AJ37" s="128">
        <v>6</v>
      </c>
      <c r="AK37" s="127">
        <v>25.4</v>
      </c>
      <c r="AL37" s="126" t="s">
        <v>522</v>
      </c>
      <c r="AM37" s="128">
        <v>28</v>
      </c>
      <c r="AN37" s="107">
        <v>7.62</v>
      </c>
      <c r="AO37" s="128">
        <v>84</v>
      </c>
      <c r="AP37" s="126" t="s">
        <v>516</v>
      </c>
      <c r="AQ37" s="128">
        <v>5</v>
      </c>
      <c r="AR37" s="127">
        <v>4.5999999999999996</v>
      </c>
      <c r="AS37" s="128">
        <v>7</v>
      </c>
      <c r="AT37" s="126">
        <v>237</v>
      </c>
      <c r="AU37" s="127">
        <v>0.7</v>
      </c>
      <c r="AV37" s="127">
        <v>0.5</v>
      </c>
      <c r="AW37" s="127">
        <v>15.1</v>
      </c>
      <c r="AX37" s="127">
        <v>0.5</v>
      </c>
      <c r="AY37" s="107">
        <v>0.27</v>
      </c>
      <c r="AZ37" s="127">
        <v>2.4</v>
      </c>
      <c r="BA37" s="128">
        <v>31</v>
      </c>
      <c r="BB37" s="126" t="s">
        <v>519</v>
      </c>
      <c r="BC37" s="128">
        <v>17</v>
      </c>
      <c r="BD37" s="127">
        <v>1.8</v>
      </c>
      <c r="BE37" s="128" t="s">
        <v>523</v>
      </c>
      <c r="BF37" s="128">
        <v>230</v>
      </c>
      <c r="BG37" s="126"/>
      <c r="BH37" s="126"/>
      <c r="BI37" s="126"/>
      <c r="BJ37" s="126"/>
      <c r="BK37" s="126"/>
      <c r="BL37" s="126"/>
      <c r="BM37" s="126"/>
      <c r="BN37" s="126"/>
      <c r="BO37" s="126"/>
      <c r="BP37" s="126"/>
      <c r="BQ37" s="126"/>
      <c r="BR37" s="126"/>
      <c r="BS37" s="126"/>
      <c r="BT37" s="126"/>
      <c r="BU37" s="126"/>
      <c r="BV37" s="126"/>
      <c r="BW37" s="126"/>
      <c r="BX37" s="126"/>
      <c r="BY37" s="126"/>
      <c r="BZ37" s="126"/>
      <c r="CA37" s="126"/>
      <c r="CB37" s="126"/>
      <c r="CC37" s="126"/>
      <c r="CD37" s="126"/>
      <c r="CE37" s="126"/>
      <c r="CF37" s="126"/>
      <c r="CG37" s="126"/>
      <c r="CH37" s="126"/>
      <c r="CI37" s="126"/>
      <c r="CJ37" s="126"/>
      <c r="CK37" s="126"/>
      <c r="CL37" s="126"/>
      <c r="CM37" s="126"/>
      <c r="CN37" s="126"/>
      <c r="CO37" s="126"/>
      <c r="CP37" s="126"/>
      <c r="CQ37" s="126"/>
      <c r="CR37" s="126"/>
      <c r="CS37" s="126"/>
      <c r="CT37" s="126"/>
      <c r="CU37" s="126"/>
      <c r="CV37" s="126"/>
      <c r="CW37" s="126"/>
      <c r="CX37" s="126"/>
      <c r="CY37" s="126"/>
      <c r="CZ37" s="126"/>
      <c r="DA37" s="126"/>
      <c r="DB37" s="126"/>
      <c r="DC37" s="126"/>
      <c r="DD37" s="126"/>
      <c r="DE37" s="126"/>
      <c r="DF37" s="126"/>
      <c r="DG37" s="126"/>
      <c r="DH37" s="126"/>
      <c r="DI37" s="126"/>
      <c r="DJ37" s="126"/>
      <c r="DK37" s="126"/>
      <c r="DL37" s="126"/>
      <c r="DM37" s="126"/>
      <c r="DN37" s="126"/>
      <c r="DO37" s="126"/>
      <c r="DP37" s="126"/>
      <c r="DQ37" s="126"/>
      <c r="DR37" s="126"/>
    </row>
    <row r="38" spans="1:122">
      <c r="A38" s="126" t="s">
        <v>535</v>
      </c>
      <c r="B38" s="7" t="s">
        <v>220</v>
      </c>
      <c r="C38" s="107">
        <v>12.16</v>
      </c>
      <c r="D38" s="107">
        <v>2.0499999999999998</v>
      </c>
      <c r="E38" s="107">
        <v>2.2599999999999998</v>
      </c>
      <c r="F38" s="107">
        <v>2.81</v>
      </c>
      <c r="G38" s="107">
        <v>0.74</v>
      </c>
      <c r="H38" s="108">
        <v>3.2000000000000001E-2</v>
      </c>
      <c r="I38" s="107">
        <v>2.95</v>
      </c>
      <c r="J38" s="107">
        <v>0.12</v>
      </c>
      <c r="K38" s="107">
        <v>73.34</v>
      </c>
      <c r="L38" s="108">
        <v>0.33</v>
      </c>
      <c r="M38" s="107">
        <v>98.93</v>
      </c>
      <c r="N38" s="126" t="s">
        <v>516</v>
      </c>
      <c r="O38" s="126" t="s">
        <v>517</v>
      </c>
      <c r="P38" s="128">
        <v>642</v>
      </c>
      <c r="Q38" s="127">
        <v>1</v>
      </c>
      <c r="R38" s="126" t="s">
        <v>518</v>
      </c>
      <c r="S38" s="127">
        <v>73.5</v>
      </c>
      <c r="T38" s="128">
        <v>4</v>
      </c>
      <c r="U38" s="128">
        <v>40</v>
      </c>
      <c r="V38" s="126">
        <v>1.7</v>
      </c>
      <c r="W38" s="126" t="s">
        <v>524</v>
      </c>
      <c r="X38" s="127">
        <v>3</v>
      </c>
      <c r="Y38" s="127">
        <v>1.8</v>
      </c>
      <c r="Z38" s="126">
        <v>0.78</v>
      </c>
      <c r="AA38" s="128">
        <v>15</v>
      </c>
      <c r="AB38" s="127">
        <v>3.3</v>
      </c>
      <c r="AC38" s="128" t="s">
        <v>519</v>
      </c>
      <c r="AD38" s="127">
        <v>6.2</v>
      </c>
      <c r="AE38" s="127">
        <v>0.6</v>
      </c>
      <c r="AF38" s="127" t="s">
        <v>520</v>
      </c>
      <c r="AG38" s="127">
        <v>37.799999999999997</v>
      </c>
      <c r="AH38" s="107">
        <v>0.28000000000000003</v>
      </c>
      <c r="AI38" s="126" t="s">
        <v>521</v>
      </c>
      <c r="AJ38" s="128">
        <v>6</v>
      </c>
      <c r="AK38" s="127">
        <v>26.9</v>
      </c>
      <c r="AL38" s="126" t="s">
        <v>522</v>
      </c>
      <c r="AM38" s="128">
        <v>27</v>
      </c>
      <c r="AN38" s="107">
        <v>7.97</v>
      </c>
      <c r="AO38" s="128">
        <v>87</v>
      </c>
      <c r="AP38" s="126" t="s">
        <v>516</v>
      </c>
      <c r="AQ38" s="128">
        <v>5</v>
      </c>
      <c r="AR38" s="127">
        <v>4.5999999999999996</v>
      </c>
      <c r="AS38" s="128">
        <v>5</v>
      </c>
      <c r="AT38" s="126">
        <v>233</v>
      </c>
      <c r="AU38" s="127">
        <v>0.8</v>
      </c>
      <c r="AV38" s="127">
        <v>0.5</v>
      </c>
      <c r="AW38" s="127">
        <v>16.600000000000001</v>
      </c>
      <c r="AX38" s="127">
        <v>0.6</v>
      </c>
      <c r="AY38" s="107">
        <v>0.27</v>
      </c>
      <c r="AZ38" s="127">
        <v>2.5</v>
      </c>
      <c r="BA38" s="128">
        <v>30</v>
      </c>
      <c r="BB38" s="126" t="s">
        <v>519</v>
      </c>
      <c r="BC38" s="128">
        <v>16</v>
      </c>
      <c r="BD38" s="127">
        <v>1.7</v>
      </c>
      <c r="BE38" s="128" t="s">
        <v>523</v>
      </c>
      <c r="BF38" s="128">
        <v>234</v>
      </c>
      <c r="BG38" s="126"/>
      <c r="BH38" s="126"/>
      <c r="BI38" s="126"/>
      <c r="BJ38" s="126"/>
      <c r="BK38" s="126"/>
      <c r="BL38" s="126"/>
      <c r="BM38" s="126"/>
      <c r="BN38" s="126"/>
      <c r="BO38" s="126"/>
      <c r="BP38" s="126"/>
      <c r="BQ38" s="126"/>
      <c r="BR38" s="126"/>
      <c r="BS38" s="126"/>
      <c r="BT38" s="126"/>
      <c r="BU38" s="126"/>
      <c r="BV38" s="126"/>
      <c r="BW38" s="126"/>
      <c r="BX38" s="126"/>
      <c r="BY38" s="126"/>
      <c r="BZ38" s="126"/>
      <c r="CA38" s="126"/>
      <c r="CB38" s="126"/>
      <c r="CC38" s="126"/>
      <c r="CD38" s="126"/>
      <c r="CE38" s="126"/>
      <c r="CF38" s="126"/>
      <c r="CG38" s="126"/>
      <c r="CH38" s="126"/>
      <c r="CI38" s="126"/>
      <c r="CJ38" s="126"/>
      <c r="CK38" s="126"/>
      <c r="CL38" s="126"/>
      <c r="CM38" s="126"/>
      <c r="CN38" s="126"/>
      <c r="CO38" s="126"/>
      <c r="CP38" s="126"/>
      <c r="CQ38" s="126"/>
      <c r="CR38" s="126"/>
      <c r="CS38" s="126"/>
      <c r="CT38" s="126"/>
      <c r="CU38" s="126"/>
      <c r="CV38" s="126"/>
      <c r="CW38" s="126"/>
      <c r="CX38" s="126"/>
      <c r="CY38" s="126"/>
      <c r="CZ38" s="126"/>
      <c r="DA38" s="126"/>
      <c r="DB38" s="126"/>
      <c r="DC38" s="126"/>
      <c r="DD38" s="126"/>
      <c r="DE38" s="126"/>
      <c r="DF38" s="126"/>
      <c r="DG38" s="126"/>
      <c r="DH38" s="126"/>
      <c r="DI38" s="126"/>
      <c r="DJ38" s="126"/>
      <c r="DK38" s="126"/>
      <c r="DL38" s="126"/>
      <c r="DM38" s="126"/>
      <c r="DN38" s="126"/>
      <c r="DO38" s="126"/>
      <c r="DP38" s="126"/>
      <c r="DQ38" s="126"/>
      <c r="DR38" s="126"/>
    </row>
    <row r="40" spans="1:122">
      <c r="A40" s="4" t="s">
        <v>450</v>
      </c>
      <c r="B40" s="7" t="s">
        <v>231</v>
      </c>
      <c r="C40" s="32">
        <v>11.96</v>
      </c>
      <c r="D40" s="32">
        <v>3.49</v>
      </c>
      <c r="E40" s="32">
        <v>3.98</v>
      </c>
      <c r="F40" s="32">
        <v>1.42</v>
      </c>
      <c r="G40" s="32">
        <v>1.55</v>
      </c>
      <c r="H40" s="8">
        <v>6.5000000000000002E-2</v>
      </c>
      <c r="I40" s="32">
        <v>3.42</v>
      </c>
      <c r="J40" s="32">
        <v>0.12</v>
      </c>
      <c r="K40" s="32">
        <v>73.42</v>
      </c>
      <c r="L40" s="8">
        <v>0.38100000000000001</v>
      </c>
      <c r="M40" s="32">
        <v>100.9</v>
      </c>
      <c r="N40" s="32" t="s">
        <v>516</v>
      </c>
      <c r="O40" s="32" t="s">
        <v>517</v>
      </c>
      <c r="P40" s="7">
        <v>483</v>
      </c>
      <c r="Q40" s="26" t="s">
        <v>519</v>
      </c>
      <c r="R40" s="26" t="s">
        <v>518</v>
      </c>
      <c r="S40" s="26">
        <v>37.200000000000003</v>
      </c>
      <c r="T40" s="7">
        <v>9</v>
      </c>
      <c r="U40" s="7">
        <v>60</v>
      </c>
      <c r="V40" s="26">
        <v>0.6</v>
      </c>
      <c r="W40" s="7">
        <v>20</v>
      </c>
      <c r="X40" s="26">
        <v>1.9</v>
      </c>
      <c r="Y40" s="26">
        <v>1</v>
      </c>
      <c r="Z40" s="32">
        <v>0.95</v>
      </c>
      <c r="AA40" s="7">
        <v>15</v>
      </c>
      <c r="AB40" s="26">
        <v>2.2999999999999998</v>
      </c>
      <c r="AC40" s="7">
        <v>1</v>
      </c>
      <c r="AD40" s="26">
        <v>3.5</v>
      </c>
      <c r="AE40" s="26">
        <v>0.4</v>
      </c>
      <c r="AF40" s="26" t="s">
        <v>520</v>
      </c>
      <c r="AG40" s="26">
        <v>19.100000000000001</v>
      </c>
      <c r="AH40" s="32">
        <v>0.19</v>
      </c>
      <c r="AI40" s="7" t="s">
        <v>521</v>
      </c>
      <c r="AJ40" s="7">
        <v>4</v>
      </c>
      <c r="AK40" s="26">
        <v>19</v>
      </c>
      <c r="AL40" s="7">
        <v>30</v>
      </c>
      <c r="AM40" s="7">
        <v>8</v>
      </c>
      <c r="AN40" s="32">
        <v>5.16</v>
      </c>
      <c r="AO40" s="7">
        <v>34</v>
      </c>
      <c r="AP40" s="32" t="s">
        <v>516</v>
      </c>
      <c r="AQ40" s="7">
        <v>9</v>
      </c>
      <c r="AR40" s="26">
        <v>3.6</v>
      </c>
      <c r="AS40" s="7">
        <v>1</v>
      </c>
      <c r="AT40" s="7">
        <v>410</v>
      </c>
      <c r="AU40" s="26">
        <v>0.3</v>
      </c>
      <c r="AV40" s="26">
        <v>0.3</v>
      </c>
      <c r="AW40" s="26">
        <v>3.4</v>
      </c>
      <c r="AX40" s="26">
        <v>0.2</v>
      </c>
      <c r="AY40" s="32">
        <v>0.16</v>
      </c>
      <c r="AZ40" s="26">
        <v>0.8</v>
      </c>
      <c r="BA40" s="7">
        <v>60</v>
      </c>
      <c r="BB40" s="32" t="s">
        <v>519</v>
      </c>
      <c r="BC40" s="7">
        <v>10</v>
      </c>
      <c r="BD40" s="26">
        <v>1.1000000000000001</v>
      </c>
      <c r="BE40" s="7">
        <v>40</v>
      </c>
      <c r="BF40" s="7">
        <v>145</v>
      </c>
    </row>
    <row r="41" spans="1:122">
      <c r="A41" s="4" t="s">
        <v>451</v>
      </c>
      <c r="B41" s="7" t="s">
        <v>231</v>
      </c>
      <c r="C41" s="32">
        <v>11.89</v>
      </c>
      <c r="D41" s="32">
        <v>3.39</v>
      </c>
      <c r="E41" s="32">
        <v>3.87</v>
      </c>
      <c r="F41" s="32">
        <v>1.42</v>
      </c>
      <c r="G41" s="32">
        <v>1.55</v>
      </c>
      <c r="H41" s="8">
        <v>6.3E-2</v>
      </c>
      <c r="I41" s="32">
        <v>3.41</v>
      </c>
      <c r="J41" s="32">
        <v>0.12</v>
      </c>
      <c r="K41" s="32">
        <v>72.39</v>
      </c>
      <c r="L41" s="8">
        <v>0.372</v>
      </c>
      <c r="M41" s="32">
        <v>99.69</v>
      </c>
      <c r="N41" s="32" t="s">
        <v>516</v>
      </c>
      <c r="O41" s="32" t="s">
        <v>517</v>
      </c>
      <c r="P41" s="7">
        <v>472</v>
      </c>
      <c r="Q41" s="26" t="s">
        <v>519</v>
      </c>
      <c r="R41" s="26" t="s">
        <v>518</v>
      </c>
      <c r="S41" s="26">
        <v>37</v>
      </c>
      <c r="T41" s="7">
        <v>9</v>
      </c>
      <c r="U41" s="7">
        <v>60</v>
      </c>
      <c r="V41" s="26">
        <v>0.6</v>
      </c>
      <c r="W41" s="7">
        <v>20</v>
      </c>
      <c r="X41" s="26">
        <v>1.9</v>
      </c>
      <c r="Y41" s="26">
        <v>1.1000000000000001</v>
      </c>
      <c r="Z41" s="32">
        <v>0.88</v>
      </c>
      <c r="AA41" s="7">
        <v>15</v>
      </c>
      <c r="AB41" s="26">
        <v>2.2999999999999998</v>
      </c>
      <c r="AC41" s="7">
        <v>1</v>
      </c>
      <c r="AD41" s="26">
        <v>3.4</v>
      </c>
      <c r="AE41" s="26">
        <v>0.4</v>
      </c>
      <c r="AF41" s="26" t="s">
        <v>520</v>
      </c>
      <c r="AG41" s="26">
        <v>19.399999999999999</v>
      </c>
      <c r="AH41" s="32">
        <v>0.18</v>
      </c>
      <c r="AI41" s="7" t="s">
        <v>521</v>
      </c>
      <c r="AJ41" s="7">
        <v>4</v>
      </c>
      <c r="AK41" s="26">
        <v>18.399999999999999</v>
      </c>
      <c r="AL41" s="7">
        <v>30</v>
      </c>
      <c r="AM41" s="7">
        <v>8</v>
      </c>
      <c r="AN41" s="32">
        <v>4.93</v>
      </c>
      <c r="AO41" s="7">
        <v>35</v>
      </c>
      <c r="AP41" s="32" t="s">
        <v>516</v>
      </c>
      <c r="AQ41" s="7">
        <v>9</v>
      </c>
      <c r="AR41" s="26">
        <v>3.5</v>
      </c>
      <c r="AS41" s="7">
        <v>1</v>
      </c>
      <c r="AT41" s="7">
        <v>402</v>
      </c>
      <c r="AU41" s="26">
        <v>0.3</v>
      </c>
      <c r="AV41" s="26">
        <v>0.3</v>
      </c>
      <c r="AW41" s="26">
        <v>3.3</v>
      </c>
      <c r="AX41" s="26">
        <v>0.2</v>
      </c>
      <c r="AY41" s="32">
        <v>0.16</v>
      </c>
      <c r="AZ41" s="26">
        <v>0.8</v>
      </c>
      <c r="BA41" s="7">
        <v>58</v>
      </c>
      <c r="BB41" s="32" t="s">
        <v>519</v>
      </c>
      <c r="BC41" s="7">
        <v>10</v>
      </c>
      <c r="BD41" s="26">
        <v>1.1000000000000001</v>
      </c>
      <c r="BE41" s="7">
        <v>40</v>
      </c>
      <c r="BF41" s="7">
        <v>144</v>
      </c>
    </row>
    <row r="42" spans="1:122">
      <c r="A42" s="4" t="s">
        <v>452</v>
      </c>
      <c r="B42" s="7" t="s">
        <v>231</v>
      </c>
      <c r="C42" s="32">
        <v>11.81</v>
      </c>
      <c r="D42" s="32">
        <v>3.47</v>
      </c>
      <c r="E42" s="32">
        <v>3.96</v>
      </c>
      <c r="F42" s="32">
        <v>1.45</v>
      </c>
      <c r="G42" s="32">
        <v>1.55</v>
      </c>
      <c r="H42" s="8">
        <v>6.4000000000000001E-2</v>
      </c>
      <c r="I42" s="32">
        <v>3.56</v>
      </c>
      <c r="J42" s="32">
        <v>0.12</v>
      </c>
      <c r="K42" s="32">
        <v>71.349999999999994</v>
      </c>
      <c r="L42" s="8">
        <v>0.38300000000000001</v>
      </c>
      <c r="M42" s="32">
        <v>98.64</v>
      </c>
      <c r="N42" s="32" t="s">
        <v>516</v>
      </c>
      <c r="O42" s="32" t="s">
        <v>517</v>
      </c>
      <c r="P42" s="7">
        <v>480</v>
      </c>
      <c r="Q42" s="26" t="s">
        <v>519</v>
      </c>
      <c r="R42" s="26" t="s">
        <v>518</v>
      </c>
      <c r="S42" s="26">
        <v>35.1</v>
      </c>
      <c r="T42" s="7">
        <v>9</v>
      </c>
      <c r="U42" s="7">
        <v>60</v>
      </c>
      <c r="V42" s="26">
        <v>0.6</v>
      </c>
      <c r="W42" s="7">
        <v>20</v>
      </c>
      <c r="X42" s="26">
        <v>2</v>
      </c>
      <c r="Y42" s="26">
        <v>1.2</v>
      </c>
      <c r="Z42" s="32">
        <v>0.83</v>
      </c>
      <c r="AA42" s="7">
        <v>15</v>
      </c>
      <c r="AB42" s="26">
        <v>2.2999999999999998</v>
      </c>
      <c r="AC42" s="7">
        <v>1</v>
      </c>
      <c r="AD42" s="26">
        <v>3.2</v>
      </c>
      <c r="AE42" s="26">
        <v>0.4</v>
      </c>
      <c r="AF42" s="26" t="s">
        <v>520</v>
      </c>
      <c r="AG42" s="26">
        <v>18.5</v>
      </c>
      <c r="AH42" s="32">
        <v>0.18</v>
      </c>
      <c r="AI42" s="7" t="s">
        <v>521</v>
      </c>
      <c r="AJ42" s="7">
        <v>4</v>
      </c>
      <c r="AK42" s="26">
        <v>17.399999999999999</v>
      </c>
      <c r="AL42" s="7">
        <v>30</v>
      </c>
      <c r="AM42" s="7">
        <v>7</v>
      </c>
      <c r="AN42" s="32">
        <v>4.79</v>
      </c>
      <c r="AO42" s="7">
        <v>32</v>
      </c>
      <c r="AP42" s="32" t="s">
        <v>516</v>
      </c>
      <c r="AQ42" s="7">
        <v>9</v>
      </c>
      <c r="AR42" s="26">
        <v>3.3</v>
      </c>
      <c r="AS42" s="7">
        <v>1</v>
      </c>
      <c r="AT42" s="7">
        <v>417</v>
      </c>
      <c r="AU42" s="26">
        <v>0.3</v>
      </c>
      <c r="AV42" s="26">
        <v>0.3</v>
      </c>
      <c r="AW42" s="26">
        <v>3.4</v>
      </c>
      <c r="AX42" s="26">
        <v>0.2</v>
      </c>
      <c r="AY42" s="32">
        <v>0.17</v>
      </c>
      <c r="AZ42" s="26">
        <v>0.8</v>
      </c>
      <c r="BA42" s="7">
        <v>59</v>
      </c>
      <c r="BB42" s="32" t="s">
        <v>519</v>
      </c>
      <c r="BC42" s="7">
        <v>10</v>
      </c>
      <c r="BD42" s="26">
        <v>1.2</v>
      </c>
      <c r="BE42" s="7" t="s">
        <v>523</v>
      </c>
      <c r="BF42" s="7">
        <v>132</v>
      </c>
    </row>
    <row r="43" spans="1:122">
      <c r="A43" s="4" t="s">
        <v>453</v>
      </c>
      <c r="B43" s="7" t="s">
        <v>231</v>
      </c>
      <c r="C43" s="32">
        <v>11.9</v>
      </c>
      <c r="D43" s="32">
        <v>3.52</v>
      </c>
      <c r="E43" s="32">
        <v>4</v>
      </c>
      <c r="F43" s="32">
        <v>1.44</v>
      </c>
      <c r="G43" s="32">
        <v>1.56</v>
      </c>
      <c r="H43" s="8">
        <v>6.5000000000000002E-2</v>
      </c>
      <c r="I43" s="32">
        <v>3.51</v>
      </c>
      <c r="J43" s="32">
        <v>0.12</v>
      </c>
      <c r="K43" s="32">
        <v>73.38</v>
      </c>
      <c r="L43" s="8">
        <v>0.375</v>
      </c>
      <c r="M43" s="32">
        <v>100.8</v>
      </c>
      <c r="N43" s="32" t="s">
        <v>516</v>
      </c>
      <c r="O43" s="32" t="s">
        <v>517</v>
      </c>
      <c r="P43" s="7">
        <v>477</v>
      </c>
      <c r="Q43" s="26" t="s">
        <v>519</v>
      </c>
      <c r="R43" s="26" t="s">
        <v>518</v>
      </c>
      <c r="S43" s="26">
        <v>35.299999999999997</v>
      </c>
      <c r="T43" s="7">
        <v>9</v>
      </c>
      <c r="U43" s="7">
        <v>70</v>
      </c>
      <c r="V43" s="26">
        <v>0.6</v>
      </c>
      <c r="W43" s="7">
        <v>20</v>
      </c>
      <c r="X43" s="26">
        <v>2</v>
      </c>
      <c r="Y43" s="26">
        <v>1.2</v>
      </c>
      <c r="Z43" s="32">
        <v>0.88</v>
      </c>
      <c r="AA43" s="7">
        <v>14</v>
      </c>
      <c r="AB43" s="26">
        <v>2.4</v>
      </c>
      <c r="AC43" s="7">
        <v>1</v>
      </c>
      <c r="AD43" s="26">
        <v>3.7</v>
      </c>
      <c r="AE43" s="26">
        <v>0.4</v>
      </c>
      <c r="AF43" s="26" t="s">
        <v>520</v>
      </c>
      <c r="AG43" s="26">
        <v>18.899999999999999</v>
      </c>
      <c r="AH43" s="32">
        <v>0.17</v>
      </c>
      <c r="AI43" s="7" t="s">
        <v>521</v>
      </c>
      <c r="AJ43" s="7">
        <v>4</v>
      </c>
      <c r="AK43" s="26">
        <v>17.899999999999999</v>
      </c>
      <c r="AL43" s="7">
        <v>30</v>
      </c>
      <c r="AM43" s="7">
        <v>7</v>
      </c>
      <c r="AN43" s="32">
        <v>4.7699999999999996</v>
      </c>
      <c r="AO43" s="7">
        <v>32</v>
      </c>
      <c r="AP43" s="32" t="s">
        <v>516</v>
      </c>
      <c r="AQ43" s="7">
        <v>9</v>
      </c>
      <c r="AR43" s="26">
        <v>3.4</v>
      </c>
      <c r="AS43" s="7">
        <v>1</v>
      </c>
      <c r="AT43" s="7">
        <v>412</v>
      </c>
      <c r="AU43" s="26">
        <v>0.3</v>
      </c>
      <c r="AV43" s="26">
        <v>0.3</v>
      </c>
      <c r="AW43" s="26">
        <v>3.3</v>
      </c>
      <c r="AX43" s="26">
        <v>0.2</v>
      </c>
      <c r="AY43" s="32">
        <v>0.17</v>
      </c>
      <c r="AZ43" s="26">
        <v>0.8</v>
      </c>
      <c r="BA43" s="7">
        <v>60</v>
      </c>
      <c r="BB43" s="32" t="s">
        <v>519</v>
      </c>
      <c r="BC43" s="7">
        <v>10</v>
      </c>
      <c r="BD43" s="26">
        <v>1.1000000000000001</v>
      </c>
      <c r="BE43" s="7">
        <v>30</v>
      </c>
      <c r="BF43" s="7">
        <v>152</v>
      </c>
    </row>
    <row r="44" spans="1:122">
      <c r="O44" s="32"/>
    </row>
    <row r="45" spans="1:122">
      <c r="A45" s="4" t="s">
        <v>468</v>
      </c>
      <c r="B45" s="4" t="s">
        <v>468</v>
      </c>
      <c r="C45" s="32" t="s">
        <v>469</v>
      </c>
      <c r="D45" s="32" t="s">
        <v>469</v>
      </c>
      <c r="E45" s="32" t="s">
        <v>469</v>
      </c>
      <c r="F45" s="32" t="s">
        <v>469</v>
      </c>
      <c r="G45" s="32" t="s">
        <v>469</v>
      </c>
      <c r="H45" s="8" t="s">
        <v>526</v>
      </c>
      <c r="I45" s="32" t="s">
        <v>469</v>
      </c>
      <c r="J45" s="32" t="s">
        <v>469</v>
      </c>
      <c r="K45" s="32" t="s">
        <v>469</v>
      </c>
      <c r="L45" s="8" t="s">
        <v>527</v>
      </c>
      <c r="M45" s="32">
        <v>0.02</v>
      </c>
      <c r="N45" s="32" t="s">
        <v>516</v>
      </c>
      <c r="O45" s="32" t="s">
        <v>517</v>
      </c>
      <c r="P45" s="7">
        <v>2</v>
      </c>
      <c r="Q45" s="26" t="s">
        <v>519</v>
      </c>
      <c r="R45" s="7" t="s">
        <v>518</v>
      </c>
      <c r="S45" s="26" t="s">
        <v>528</v>
      </c>
      <c r="T45" s="7" t="s">
        <v>519</v>
      </c>
      <c r="U45" s="7" t="s">
        <v>522</v>
      </c>
      <c r="V45" s="7" t="s">
        <v>516</v>
      </c>
      <c r="W45" s="26" t="s">
        <v>524</v>
      </c>
      <c r="X45" s="26" t="s">
        <v>528</v>
      </c>
      <c r="Y45" s="26" t="s">
        <v>528</v>
      </c>
      <c r="Z45" s="32" t="s">
        <v>529</v>
      </c>
      <c r="AA45" s="7" t="s">
        <v>519</v>
      </c>
      <c r="AB45" s="26" t="s">
        <v>528</v>
      </c>
      <c r="AC45" s="7" t="s">
        <v>519</v>
      </c>
      <c r="AD45" s="26" t="s">
        <v>520</v>
      </c>
      <c r="AE45" s="26" t="s">
        <v>528</v>
      </c>
      <c r="AF45" s="26" t="s">
        <v>520</v>
      </c>
      <c r="AG45" s="26" t="s">
        <v>528</v>
      </c>
      <c r="AH45" s="32" t="s">
        <v>469</v>
      </c>
      <c r="AI45" s="32" t="s">
        <v>521</v>
      </c>
      <c r="AJ45" s="7" t="s">
        <v>519</v>
      </c>
      <c r="AK45" s="26" t="s">
        <v>528</v>
      </c>
      <c r="AL45" s="32" t="s">
        <v>522</v>
      </c>
      <c r="AM45" s="7" t="s">
        <v>517</v>
      </c>
      <c r="AN45" s="32" t="s">
        <v>529</v>
      </c>
      <c r="AO45" s="7" t="s">
        <v>521</v>
      </c>
      <c r="AP45" s="26" t="s">
        <v>516</v>
      </c>
      <c r="AQ45" s="7" t="s">
        <v>519</v>
      </c>
      <c r="AR45" s="26" t="s">
        <v>528</v>
      </c>
      <c r="AS45" s="7" t="s">
        <v>519</v>
      </c>
      <c r="AT45" s="7">
        <v>3</v>
      </c>
      <c r="AU45" s="26" t="s">
        <v>528</v>
      </c>
      <c r="AV45" s="26" t="s">
        <v>528</v>
      </c>
      <c r="AW45" s="26" t="s">
        <v>528</v>
      </c>
      <c r="AX45" s="26" t="s">
        <v>528</v>
      </c>
      <c r="AY45" s="32" t="s">
        <v>529</v>
      </c>
      <c r="AZ45" s="26" t="s">
        <v>528</v>
      </c>
      <c r="BA45" s="7" t="s">
        <v>517</v>
      </c>
      <c r="BB45" s="26" t="s">
        <v>519</v>
      </c>
      <c r="BC45" s="7" t="s">
        <v>519</v>
      </c>
      <c r="BD45" s="26" t="s">
        <v>528</v>
      </c>
      <c r="BE45" s="7" t="s">
        <v>523</v>
      </c>
      <c r="BF45" s="7">
        <v>4</v>
      </c>
      <c r="BH45" s="7"/>
    </row>
    <row r="46" spans="1:122">
      <c r="A46" s="4" t="s">
        <v>468</v>
      </c>
      <c r="B46" s="4" t="s">
        <v>468</v>
      </c>
      <c r="C46" s="32" t="s">
        <v>469</v>
      </c>
      <c r="D46" s="32" t="s">
        <v>469</v>
      </c>
      <c r="E46" s="32" t="s">
        <v>469</v>
      </c>
      <c r="F46" s="32" t="s">
        <v>469</v>
      </c>
      <c r="G46" s="32" t="s">
        <v>469</v>
      </c>
      <c r="H46" s="8" t="s">
        <v>526</v>
      </c>
      <c r="I46" s="32" t="s">
        <v>469</v>
      </c>
      <c r="J46" s="32" t="s">
        <v>469</v>
      </c>
      <c r="K46" s="32" t="s">
        <v>469</v>
      </c>
      <c r="L46" s="8" t="s">
        <v>527</v>
      </c>
      <c r="M46" s="32">
        <v>0.02</v>
      </c>
      <c r="O46" s="32"/>
      <c r="P46" s="7">
        <v>2</v>
      </c>
      <c r="Q46" s="26" t="s">
        <v>519</v>
      </c>
      <c r="R46" s="7"/>
      <c r="V46" s="7"/>
      <c r="W46" s="26"/>
      <c r="AI46" s="32"/>
      <c r="AL46" s="32"/>
      <c r="AP46" s="26"/>
      <c r="AQ46" s="7" t="s">
        <v>519</v>
      </c>
      <c r="AT46" s="7">
        <v>3</v>
      </c>
      <c r="BA46" s="7" t="s">
        <v>517</v>
      </c>
      <c r="BB46" s="26"/>
      <c r="BC46" s="7" t="s">
        <v>519</v>
      </c>
      <c r="BF46" s="7" t="s">
        <v>521</v>
      </c>
      <c r="BH46" s="7"/>
    </row>
    <row r="47" spans="1:122">
      <c r="A47" s="55" t="s">
        <v>468</v>
      </c>
      <c r="B47" s="55" t="s">
        <v>468</v>
      </c>
      <c r="C47" s="54" t="s">
        <v>469</v>
      </c>
      <c r="D47" s="54" t="s">
        <v>469</v>
      </c>
      <c r="E47" s="54" t="s">
        <v>469</v>
      </c>
      <c r="F47" s="54" t="s">
        <v>469</v>
      </c>
      <c r="G47" s="54" t="s">
        <v>469</v>
      </c>
      <c r="H47" s="56" t="s">
        <v>526</v>
      </c>
      <c r="I47" s="54" t="s">
        <v>469</v>
      </c>
      <c r="J47" s="54" t="s">
        <v>469</v>
      </c>
      <c r="K47" s="54" t="s">
        <v>469</v>
      </c>
      <c r="L47" s="56" t="s">
        <v>527</v>
      </c>
      <c r="M47" s="54">
        <v>0.02</v>
      </c>
      <c r="N47" s="54"/>
      <c r="O47" s="54"/>
      <c r="P47" s="51">
        <v>5</v>
      </c>
      <c r="Q47" s="53" t="s">
        <v>519</v>
      </c>
      <c r="R47" s="51"/>
      <c r="S47" s="53"/>
      <c r="T47" s="51"/>
      <c r="U47" s="51"/>
      <c r="V47" s="51"/>
      <c r="W47" s="53"/>
      <c r="X47" s="53"/>
      <c r="Y47" s="53"/>
      <c r="Z47" s="54"/>
      <c r="AA47" s="51"/>
      <c r="AB47" s="53"/>
      <c r="AC47" s="51"/>
      <c r="AD47" s="53"/>
      <c r="AE47" s="53"/>
      <c r="AF47" s="53"/>
      <c r="AG47" s="53"/>
      <c r="AH47" s="54"/>
      <c r="AI47" s="54"/>
      <c r="AJ47" s="51"/>
      <c r="AK47" s="53"/>
      <c r="AL47" s="54"/>
      <c r="AM47" s="51"/>
      <c r="AN47" s="54"/>
      <c r="AO47" s="51"/>
      <c r="AP47" s="53"/>
      <c r="AQ47" s="51" t="s">
        <v>519</v>
      </c>
      <c r="AR47" s="53"/>
      <c r="AS47" s="51"/>
      <c r="AT47" s="51">
        <v>3</v>
      </c>
      <c r="AU47" s="53"/>
      <c r="AV47" s="53"/>
      <c r="AW47" s="53"/>
      <c r="AX47" s="53"/>
      <c r="AY47" s="54"/>
      <c r="AZ47" s="53"/>
      <c r="BA47" s="51" t="s">
        <v>517</v>
      </c>
      <c r="BB47" s="53"/>
      <c r="BC47" s="51" t="s">
        <v>519</v>
      </c>
      <c r="BD47" s="53"/>
      <c r="BE47" s="51"/>
      <c r="BF47" s="51">
        <v>4</v>
      </c>
      <c r="BH47" s="7"/>
    </row>
    <row r="48" spans="1:122">
      <c r="O48" s="7"/>
    </row>
    <row r="49" spans="2:15">
      <c r="O49" s="7"/>
    </row>
    <row r="50" spans="2:15">
      <c r="O50" s="7"/>
    </row>
    <row r="51" spans="2:15">
      <c r="O51" s="7"/>
    </row>
    <row r="52" spans="2:15">
      <c r="O52" s="7"/>
    </row>
    <row r="53" spans="2:15">
      <c r="O53" s="7"/>
    </row>
    <row r="54" spans="2:15">
      <c r="O54" s="7"/>
    </row>
    <row r="55" spans="2:15">
      <c r="O55" s="7"/>
    </row>
    <row r="56" spans="2:15">
      <c r="O56" s="7"/>
    </row>
    <row r="57" spans="2:15">
      <c r="O57" s="7"/>
    </row>
    <row r="58" spans="2:15">
      <c r="O58" s="7"/>
    </row>
    <row r="59" spans="2:15">
      <c r="O59" s="7"/>
    </row>
    <row r="60" spans="2:15">
      <c r="B60" s="80"/>
    </row>
    <row r="61" spans="2:15">
      <c r="B61" s="80"/>
    </row>
    <row r="63" spans="2:15">
      <c r="B63" s="80"/>
    </row>
    <row r="64" spans="2:15">
      <c r="B64" s="80"/>
    </row>
    <row r="66" spans="2:13">
      <c r="B66" s="80"/>
    </row>
    <row r="67" spans="2:13">
      <c r="B67" s="80"/>
    </row>
    <row r="69" spans="2:13">
      <c r="B69" s="80"/>
    </row>
    <row r="70" spans="2:13">
      <c r="B70" s="80"/>
    </row>
    <row r="72" spans="2:13">
      <c r="B72" s="80"/>
    </row>
    <row r="73" spans="2:13">
      <c r="B73" s="80"/>
    </row>
    <row r="75" spans="2:13">
      <c r="B75" s="80"/>
    </row>
    <row r="76" spans="2:13">
      <c r="B76" s="80"/>
    </row>
    <row r="78" spans="2:13">
      <c r="B78" s="80"/>
      <c r="C78" s="81"/>
      <c r="D78" s="81"/>
      <c r="E78" s="81"/>
      <c r="F78" s="81"/>
      <c r="G78" s="81"/>
      <c r="H78" s="135"/>
      <c r="I78" s="81"/>
      <c r="J78" s="81"/>
      <c r="K78" s="81"/>
      <c r="L78" s="135"/>
      <c r="M78" s="81"/>
    </row>
    <row r="79" spans="2:13">
      <c r="B79" s="80"/>
    </row>
    <row r="80" spans="2:13">
      <c r="B80" s="7"/>
    </row>
    <row r="81" spans="2:2">
      <c r="B81" s="7"/>
    </row>
    <row r="82" spans="2:2">
      <c r="B82" s="7"/>
    </row>
    <row r="83" spans="2:2">
      <c r="B83" s="7"/>
    </row>
    <row r="84" spans="2:2">
      <c r="B84" s="7"/>
    </row>
    <row r="85" spans="2:2">
      <c r="B85" s="7"/>
    </row>
    <row r="86" spans="2:2">
      <c r="B86" s="7"/>
    </row>
    <row r="87" spans="2:2">
      <c r="B87" s="7"/>
    </row>
    <row r="88" spans="2:2">
      <c r="B88" s="7"/>
    </row>
    <row r="89" spans="2:2">
      <c r="B89" s="7"/>
    </row>
    <row r="90" spans="2:2">
      <c r="B90" s="7"/>
    </row>
    <row r="91" spans="2:2">
      <c r="B91" s="7"/>
    </row>
    <row r="92" spans="2:2">
      <c r="B92" s="7"/>
    </row>
    <row r="93" spans="2:2">
      <c r="B93" s="7"/>
    </row>
    <row r="94" spans="2:2">
      <c r="B94" s="7"/>
    </row>
    <row r="113" spans="1:58">
      <c r="A113" s="55"/>
      <c r="B113" s="55"/>
      <c r="C113" s="54"/>
      <c r="D113" s="54"/>
      <c r="E113" s="54"/>
      <c r="F113" s="54"/>
      <c r="G113" s="54"/>
      <c r="H113" s="56"/>
      <c r="I113" s="54"/>
      <c r="J113" s="54"/>
      <c r="K113" s="54"/>
      <c r="L113" s="56"/>
      <c r="M113" s="54"/>
      <c r="N113" s="54"/>
      <c r="O113" s="55"/>
      <c r="P113" s="51"/>
      <c r="Q113" s="53"/>
      <c r="R113" s="53"/>
      <c r="S113" s="53"/>
      <c r="T113" s="51"/>
      <c r="U113" s="51"/>
      <c r="V113" s="53"/>
      <c r="W113" s="51"/>
      <c r="X113" s="53"/>
      <c r="Y113" s="53"/>
      <c r="Z113" s="54"/>
      <c r="AA113" s="51"/>
      <c r="AB113" s="53"/>
      <c r="AC113" s="51"/>
      <c r="AD113" s="53"/>
      <c r="AE113" s="53"/>
      <c r="AF113" s="53"/>
      <c r="AG113" s="53"/>
      <c r="AH113" s="54"/>
      <c r="AI113" s="51"/>
      <c r="AJ113" s="51"/>
      <c r="AK113" s="53"/>
      <c r="AL113" s="51"/>
      <c r="AM113" s="51"/>
      <c r="AN113" s="54"/>
      <c r="AO113" s="51"/>
      <c r="AP113" s="54"/>
      <c r="AQ113" s="51"/>
      <c r="AR113" s="53"/>
      <c r="AS113" s="51"/>
      <c r="AT113" s="51"/>
      <c r="AU113" s="53"/>
      <c r="AV113" s="53"/>
      <c r="AW113" s="53"/>
      <c r="AX113" s="53"/>
      <c r="AY113" s="54"/>
      <c r="AZ113" s="53"/>
      <c r="BA113" s="51"/>
      <c r="BB113" s="54"/>
      <c r="BC113" s="51"/>
      <c r="BD113" s="53"/>
      <c r="BE113" s="51"/>
      <c r="BF113" s="51"/>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B033F-9122-460D-B5B0-08BF3951CC7B}">
  <dimension ref="A1:BJ85"/>
  <sheetViews>
    <sheetView workbookViewId="0"/>
  </sheetViews>
  <sheetFormatPr defaultColWidth="9" defaultRowHeight="13.8"/>
  <cols>
    <col min="1" max="1" width="24.25" style="19" customWidth="1"/>
    <col min="2" max="2" width="9.75" style="25" bestFit="1" customWidth="1"/>
    <col min="3" max="3" width="8.75" style="25" bestFit="1" customWidth="1"/>
    <col min="4" max="4" width="9.875" style="25" bestFit="1" customWidth="1"/>
    <col min="5" max="5" width="8.25" style="25" bestFit="1" customWidth="1"/>
    <col min="6" max="6" width="12.375" style="25" bestFit="1" customWidth="1"/>
    <col min="7" max="7" width="9.25" style="134" bestFit="1" customWidth="1"/>
    <col min="8" max="8" width="9.875" style="25" bestFit="1" customWidth="1"/>
    <col min="9" max="9" width="9.75" style="25" bestFit="1" customWidth="1"/>
    <col min="10" max="10" width="9" style="25" bestFit="1" customWidth="1"/>
    <col min="11" max="11" width="9" style="134" bestFit="1" customWidth="1"/>
    <col min="12" max="13" width="9.25" style="25" bestFit="1" customWidth="1"/>
    <col min="14" max="14" width="8.25" style="25" bestFit="1" customWidth="1"/>
    <col min="15" max="15" width="7.25" style="18" bestFit="1" customWidth="1"/>
    <col min="16" max="16" width="8.25" style="18" bestFit="1" customWidth="1"/>
    <col min="17" max="17" width="7.75" style="14" bestFit="1" customWidth="1"/>
    <col min="18" max="18" width="7" style="14" bestFit="1" customWidth="1"/>
    <col min="19" max="19" width="7.25" style="18" bestFit="1" customWidth="1"/>
    <col min="20" max="20" width="7.75" style="18" bestFit="1" customWidth="1"/>
    <col min="21" max="21" width="7.125" style="14" bestFit="1" customWidth="1"/>
    <col min="22" max="22" width="7.75" style="18" bestFit="1" customWidth="1"/>
    <col min="23" max="24" width="7.75" style="14" bestFit="1" customWidth="1"/>
    <col min="25" max="25" width="7.125" style="25" bestFit="1" customWidth="1"/>
    <col min="26" max="26" width="7.875" style="14" bestFit="1" customWidth="1"/>
    <col min="27" max="27" width="7.75" style="14" bestFit="1" customWidth="1"/>
    <col min="28" max="28" width="7.75" style="18" bestFit="1" customWidth="1"/>
    <col min="29" max="29" width="7.875" style="14" bestFit="1" customWidth="1"/>
    <col min="30" max="30" width="7.25" style="14" bestFit="1" customWidth="1"/>
    <col min="31" max="31" width="7.75" style="14" bestFit="1" customWidth="1"/>
    <col min="32" max="32" width="7" style="14" bestFit="1" customWidth="1"/>
    <col min="33" max="33" width="7.25" style="25" bestFit="1" customWidth="1"/>
    <col min="34" max="34" width="7.75" style="18" bestFit="1" customWidth="1"/>
    <col min="35" max="35" width="8.25" style="18" bestFit="1" customWidth="1"/>
    <col min="36" max="36" width="7.875" style="14" bestFit="1" customWidth="1"/>
    <col min="37" max="37" width="7.875" style="18" bestFit="1" customWidth="1"/>
    <col min="38" max="38" width="7.25" style="18" bestFit="1" customWidth="1"/>
    <col min="39" max="39" width="7.75" style="18" bestFit="1" customWidth="1"/>
    <col min="40" max="40" width="7.25" style="7" bestFit="1" customWidth="1"/>
    <col min="41" max="41" width="7.75" style="32" bestFit="1" customWidth="1"/>
    <col min="42" max="42" width="7.25" style="7" bestFit="1" customWidth="1"/>
    <col min="43" max="43" width="8" style="26" bestFit="1" customWidth="1"/>
    <col min="44" max="45" width="7.25" style="7" bestFit="1" customWidth="1"/>
    <col min="46" max="46" width="7.25" style="26" bestFit="1" customWidth="1"/>
    <col min="47" max="47" width="8.25" style="26" customWidth="1"/>
    <col min="48" max="48" width="7.25" style="7" bestFit="1" customWidth="1"/>
    <col min="49" max="49" width="6.875" style="26" bestFit="1" customWidth="1"/>
    <col min="50" max="50" width="8" style="32" bestFit="1" customWidth="1"/>
    <col min="51" max="51" width="6.75" style="26" bestFit="1" customWidth="1"/>
    <col min="52" max="52" width="7.75" style="7" bestFit="1" customWidth="1"/>
    <col min="53" max="53" width="7.25" style="32" bestFit="1" customWidth="1"/>
    <col min="54" max="54" width="7.25" style="7" bestFit="1" customWidth="1"/>
    <col min="55" max="55" width="7.75" style="26" bestFit="1" customWidth="1"/>
    <col min="56" max="56" width="7.625" style="7" bestFit="1" customWidth="1"/>
    <col min="57" max="57" width="7" style="7" bestFit="1" customWidth="1"/>
    <col min="58" max="16384" width="9" style="9"/>
  </cols>
  <sheetData>
    <row r="1" spans="1:62" ht="21" customHeight="1">
      <c r="A1" s="102" t="s">
        <v>1065</v>
      </c>
    </row>
    <row r="2" spans="1:62" s="4" customFormat="1" ht="15">
      <c r="A2" s="90" t="s">
        <v>98</v>
      </c>
      <c r="B2" s="36" t="s">
        <v>165</v>
      </c>
      <c r="C2" s="36" t="s">
        <v>169</v>
      </c>
      <c r="D2" s="36" t="s">
        <v>166</v>
      </c>
      <c r="E2" s="36" t="s">
        <v>170</v>
      </c>
      <c r="F2" s="36" t="s">
        <v>168</v>
      </c>
      <c r="G2" s="121" t="s">
        <v>167</v>
      </c>
      <c r="H2" s="34" t="s">
        <v>190</v>
      </c>
      <c r="I2" s="36" t="s">
        <v>191</v>
      </c>
      <c r="J2" s="37" t="s">
        <v>182</v>
      </c>
      <c r="K2" s="121" t="s">
        <v>171</v>
      </c>
      <c r="L2" s="36" t="s">
        <v>173</v>
      </c>
      <c r="M2" s="36" t="s">
        <v>31</v>
      </c>
      <c r="N2" s="36" t="s">
        <v>32</v>
      </c>
      <c r="O2" s="38" t="s">
        <v>33</v>
      </c>
      <c r="P2" s="38" t="s">
        <v>129</v>
      </c>
      <c r="Q2" s="36" t="s">
        <v>148</v>
      </c>
      <c r="R2" s="37" t="s">
        <v>49</v>
      </c>
      <c r="S2" s="38" t="s">
        <v>34</v>
      </c>
      <c r="T2" s="38" t="s">
        <v>35</v>
      </c>
      <c r="U2" s="37" t="s">
        <v>36</v>
      </c>
      <c r="V2" s="38" t="s">
        <v>131</v>
      </c>
      <c r="W2" s="37" t="s">
        <v>139</v>
      </c>
      <c r="X2" s="37" t="s">
        <v>141</v>
      </c>
      <c r="Y2" s="36" t="s">
        <v>52</v>
      </c>
      <c r="Z2" s="37" t="s">
        <v>132</v>
      </c>
      <c r="AA2" s="37" t="s">
        <v>138</v>
      </c>
      <c r="AB2" s="38" t="s">
        <v>133</v>
      </c>
      <c r="AC2" s="37" t="s">
        <v>37</v>
      </c>
      <c r="AD2" s="37" t="s">
        <v>140</v>
      </c>
      <c r="AE2" s="70" t="s">
        <v>514</v>
      </c>
      <c r="AF2" s="37" t="s">
        <v>48</v>
      </c>
      <c r="AG2" s="36" t="s">
        <v>55</v>
      </c>
      <c r="AH2" s="36" t="s">
        <v>38</v>
      </c>
      <c r="AI2" s="38" t="s">
        <v>143</v>
      </c>
      <c r="AJ2" s="37" t="s">
        <v>50</v>
      </c>
      <c r="AK2" s="38" t="s">
        <v>39</v>
      </c>
      <c r="AL2" s="38" t="s">
        <v>147</v>
      </c>
      <c r="AM2" s="38" t="s">
        <v>137</v>
      </c>
      <c r="AN2" s="38" t="s">
        <v>40</v>
      </c>
      <c r="AO2" s="36" t="s">
        <v>41</v>
      </c>
      <c r="AP2" s="38" t="s">
        <v>172</v>
      </c>
      <c r="AQ2" s="37" t="s">
        <v>51</v>
      </c>
      <c r="AR2" s="38" t="s">
        <v>145</v>
      </c>
      <c r="AS2" s="38" t="s">
        <v>134</v>
      </c>
      <c r="AT2" s="37" t="s">
        <v>43</v>
      </c>
      <c r="AU2" s="37" t="s">
        <v>53</v>
      </c>
      <c r="AV2" s="38" t="s">
        <v>44</v>
      </c>
      <c r="AW2" s="122" t="s">
        <v>536</v>
      </c>
      <c r="AX2" s="36" t="s">
        <v>142</v>
      </c>
      <c r="AY2" s="37" t="s">
        <v>45</v>
      </c>
      <c r="AZ2" s="38" t="s">
        <v>130</v>
      </c>
      <c r="BA2" s="36" t="s">
        <v>46</v>
      </c>
      <c r="BB2" s="38" t="s">
        <v>135</v>
      </c>
      <c r="BC2" s="37" t="s">
        <v>54</v>
      </c>
      <c r="BD2" s="38" t="s">
        <v>47</v>
      </c>
      <c r="BE2" s="38" t="s">
        <v>136</v>
      </c>
    </row>
    <row r="3" spans="1:62">
      <c r="A3" s="104" t="s">
        <v>226</v>
      </c>
      <c r="B3" s="71">
        <v>12.05</v>
      </c>
      <c r="C3" s="71">
        <v>3.4</v>
      </c>
      <c r="D3" s="71">
        <v>3.79</v>
      </c>
      <c r="E3" s="71">
        <v>1.42</v>
      </c>
      <c r="F3" s="71">
        <v>1.61</v>
      </c>
      <c r="G3" s="136">
        <v>6.4000000000000001E-2</v>
      </c>
      <c r="H3" s="71">
        <v>3.49</v>
      </c>
      <c r="I3" s="71">
        <v>0.122</v>
      </c>
      <c r="J3" s="52">
        <v>72.73</v>
      </c>
      <c r="K3" s="136">
        <v>0.372</v>
      </c>
      <c r="L3" s="71" t="s">
        <v>174</v>
      </c>
      <c r="M3" s="71" t="s">
        <v>174</v>
      </c>
      <c r="N3" s="71" t="s">
        <v>174</v>
      </c>
      <c r="O3" s="63">
        <v>461</v>
      </c>
      <c r="P3" s="63">
        <v>0.92</v>
      </c>
      <c r="Q3" s="71" t="s">
        <v>174</v>
      </c>
      <c r="R3" s="52">
        <v>37.200000000000003</v>
      </c>
      <c r="S3" s="63">
        <v>9.93</v>
      </c>
      <c r="T3" s="63">
        <v>66</v>
      </c>
      <c r="U3" s="52">
        <v>0.62</v>
      </c>
      <c r="V3" s="63" t="s">
        <v>174</v>
      </c>
      <c r="W3" s="52">
        <v>2.02</v>
      </c>
      <c r="X3" s="52">
        <v>1.1200000000000001</v>
      </c>
      <c r="Y3" s="71">
        <v>0.88</v>
      </c>
      <c r="Z3" s="52">
        <v>14.1</v>
      </c>
      <c r="AA3" s="52">
        <v>2.6</v>
      </c>
      <c r="AB3" s="63" t="s">
        <v>174</v>
      </c>
      <c r="AC3" s="52">
        <v>4.1100000000000003</v>
      </c>
      <c r="AD3" s="52">
        <v>0.4</v>
      </c>
      <c r="AE3" s="71" t="s">
        <v>174</v>
      </c>
      <c r="AF3" s="52">
        <v>19.7</v>
      </c>
      <c r="AG3" s="71">
        <v>0.16</v>
      </c>
      <c r="AH3" s="71" t="s">
        <v>222</v>
      </c>
      <c r="AI3" s="63">
        <v>5.42</v>
      </c>
      <c r="AJ3" s="52">
        <v>18.7</v>
      </c>
      <c r="AK3" s="63">
        <v>30.7</v>
      </c>
      <c r="AL3" s="51" t="s">
        <v>174</v>
      </c>
      <c r="AM3" s="51">
        <v>4.8099999999999996</v>
      </c>
      <c r="AN3" s="51">
        <v>33.5</v>
      </c>
      <c r="AO3" s="54" t="s">
        <v>174</v>
      </c>
      <c r="AP3" s="51">
        <v>9.17</v>
      </c>
      <c r="AQ3" s="53">
        <v>3.33</v>
      </c>
      <c r="AR3" s="51" t="s">
        <v>174</v>
      </c>
      <c r="AS3" s="51">
        <v>404</v>
      </c>
      <c r="AT3" s="53">
        <v>0.31</v>
      </c>
      <c r="AU3" s="53">
        <v>0.36</v>
      </c>
      <c r="AV3" s="51">
        <v>3.23</v>
      </c>
      <c r="AW3" s="53" t="s">
        <v>174</v>
      </c>
      <c r="AX3" s="54">
        <v>0.16</v>
      </c>
      <c r="AY3" s="53">
        <v>0.74</v>
      </c>
      <c r="AZ3" s="51">
        <v>60</v>
      </c>
      <c r="BA3" s="54" t="s">
        <v>221</v>
      </c>
      <c r="BB3" s="51">
        <v>11.4</v>
      </c>
      <c r="BC3" s="53">
        <v>1.07</v>
      </c>
      <c r="BD3" s="51" t="s">
        <v>174</v>
      </c>
      <c r="BE3" s="51">
        <v>159</v>
      </c>
    </row>
    <row r="4" spans="1:62">
      <c r="A4" s="99" t="s">
        <v>450</v>
      </c>
      <c r="B4" s="25">
        <v>11.96</v>
      </c>
      <c r="C4" s="25">
        <v>3.49</v>
      </c>
      <c r="D4" s="25">
        <v>3.98</v>
      </c>
      <c r="E4" s="25">
        <v>1.42</v>
      </c>
      <c r="F4" s="25">
        <v>1.55</v>
      </c>
      <c r="G4" s="134">
        <v>6.5000000000000002E-2</v>
      </c>
      <c r="H4" s="25">
        <v>3.42</v>
      </c>
      <c r="I4" s="25">
        <v>0.12</v>
      </c>
      <c r="J4" s="25">
        <v>73.42</v>
      </c>
      <c r="K4" s="134">
        <v>0.38100000000000001</v>
      </c>
      <c r="L4" s="25">
        <v>100.9</v>
      </c>
      <c r="M4" s="25" t="s">
        <v>516</v>
      </c>
      <c r="N4" s="25" t="s">
        <v>517</v>
      </c>
      <c r="O4" s="18">
        <v>483</v>
      </c>
      <c r="P4" s="18" t="s">
        <v>519</v>
      </c>
      <c r="Q4" s="14" t="s">
        <v>518</v>
      </c>
      <c r="R4" s="14">
        <v>37.200000000000003</v>
      </c>
      <c r="S4" s="18">
        <v>9</v>
      </c>
      <c r="T4" s="18">
        <v>60</v>
      </c>
      <c r="U4" s="14">
        <v>0.6</v>
      </c>
      <c r="V4" s="18">
        <v>20</v>
      </c>
      <c r="W4" s="14">
        <v>1.9</v>
      </c>
      <c r="X4" s="14">
        <v>1</v>
      </c>
      <c r="Y4" s="25">
        <v>0.95</v>
      </c>
      <c r="Z4" s="14">
        <v>15</v>
      </c>
      <c r="AA4" s="14">
        <v>2.2999999999999998</v>
      </c>
      <c r="AB4" s="18">
        <v>1</v>
      </c>
      <c r="AC4" s="14">
        <v>3.5</v>
      </c>
      <c r="AD4" s="14">
        <v>0.4</v>
      </c>
      <c r="AE4" s="14" t="s">
        <v>520</v>
      </c>
      <c r="AF4" s="14">
        <v>19.100000000000001</v>
      </c>
      <c r="AG4" s="25">
        <v>0.19</v>
      </c>
      <c r="AH4" s="18" t="s">
        <v>521</v>
      </c>
      <c r="AI4" s="18">
        <v>4</v>
      </c>
      <c r="AJ4" s="14">
        <v>19</v>
      </c>
      <c r="AK4" s="18">
        <v>30</v>
      </c>
      <c r="AL4" s="18">
        <v>8</v>
      </c>
      <c r="AM4" s="18">
        <v>5.16</v>
      </c>
      <c r="AN4" s="7">
        <v>34</v>
      </c>
      <c r="AO4" s="32" t="s">
        <v>516</v>
      </c>
      <c r="AP4" s="7">
        <v>9</v>
      </c>
      <c r="AQ4" s="26">
        <v>3.6</v>
      </c>
      <c r="AR4" s="7">
        <v>1</v>
      </c>
      <c r="AS4" s="7">
        <v>410</v>
      </c>
      <c r="AT4" s="26">
        <v>0.3</v>
      </c>
      <c r="AU4" s="26">
        <v>0.3</v>
      </c>
      <c r="AV4" s="7">
        <v>3.4</v>
      </c>
      <c r="AW4" s="26">
        <v>0.2</v>
      </c>
      <c r="AX4" s="32">
        <v>0.16</v>
      </c>
      <c r="AY4" s="26">
        <v>0.8</v>
      </c>
      <c r="AZ4" s="7">
        <v>60</v>
      </c>
      <c r="BA4" s="32" t="s">
        <v>519</v>
      </c>
      <c r="BB4" s="7">
        <v>10</v>
      </c>
      <c r="BC4" s="26">
        <v>1.1000000000000001</v>
      </c>
      <c r="BD4" s="7">
        <v>40</v>
      </c>
      <c r="BE4" s="7">
        <v>145</v>
      </c>
      <c r="BF4" s="7"/>
    </row>
    <row r="5" spans="1:62">
      <c r="A5" s="99" t="s">
        <v>451</v>
      </c>
      <c r="B5" s="25">
        <v>11.89</v>
      </c>
      <c r="C5" s="25">
        <v>3.39</v>
      </c>
      <c r="D5" s="25">
        <v>3.87</v>
      </c>
      <c r="E5" s="25">
        <v>1.42</v>
      </c>
      <c r="F5" s="25">
        <v>1.55</v>
      </c>
      <c r="G5" s="134">
        <v>6.3E-2</v>
      </c>
      <c r="H5" s="25">
        <v>3.41</v>
      </c>
      <c r="I5" s="25">
        <v>0.12</v>
      </c>
      <c r="J5" s="25">
        <v>72.39</v>
      </c>
      <c r="K5" s="134">
        <v>0.372</v>
      </c>
      <c r="L5" s="25">
        <v>99.69</v>
      </c>
      <c r="M5" s="25" t="s">
        <v>516</v>
      </c>
      <c r="N5" s="25" t="s">
        <v>517</v>
      </c>
      <c r="O5" s="18">
        <v>472</v>
      </c>
      <c r="P5" s="18" t="s">
        <v>519</v>
      </c>
      <c r="Q5" s="14" t="s">
        <v>518</v>
      </c>
      <c r="R5" s="14">
        <v>37</v>
      </c>
      <c r="S5" s="18">
        <v>9</v>
      </c>
      <c r="T5" s="18">
        <v>60</v>
      </c>
      <c r="U5" s="14">
        <v>0.6</v>
      </c>
      <c r="V5" s="18">
        <v>20</v>
      </c>
      <c r="W5" s="14">
        <v>1.9</v>
      </c>
      <c r="X5" s="14">
        <v>1.1000000000000001</v>
      </c>
      <c r="Y5" s="25">
        <v>0.88</v>
      </c>
      <c r="Z5" s="14">
        <v>15</v>
      </c>
      <c r="AA5" s="14">
        <v>2.2999999999999998</v>
      </c>
      <c r="AB5" s="18">
        <v>1</v>
      </c>
      <c r="AC5" s="14">
        <v>3.4</v>
      </c>
      <c r="AD5" s="14">
        <v>0.4</v>
      </c>
      <c r="AE5" s="14" t="s">
        <v>520</v>
      </c>
      <c r="AF5" s="14">
        <v>19.399999999999999</v>
      </c>
      <c r="AG5" s="25">
        <v>0.18</v>
      </c>
      <c r="AH5" s="18" t="s">
        <v>521</v>
      </c>
      <c r="AI5" s="18">
        <v>4</v>
      </c>
      <c r="AJ5" s="14">
        <v>18.399999999999999</v>
      </c>
      <c r="AK5" s="18">
        <v>30</v>
      </c>
      <c r="AL5" s="18">
        <v>8</v>
      </c>
      <c r="AM5" s="18">
        <v>4.93</v>
      </c>
      <c r="AN5" s="7">
        <v>35</v>
      </c>
      <c r="AO5" s="32" t="s">
        <v>516</v>
      </c>
      <c r="AP5" s="7">
        <v>9</v>
      </c>
      <c r="AQ5" s="26">
        <v>3.5</v>
      </c>
      <c r="AR5" s="7">
        <v>1</v>
      </c>
      <c r="AS5" s="7">
        <v>402</v>
      </c>
      <c r="AT5" s="26">
        <v>0.3</v>
      </c>
      <c r="AU5" s="26">
        <v>0.3</v>
      </c>
      <c r="AV5" s="7">
        <v>3.3</v>
      </c>
      <c r="AW5" s="26">
        <v>0.2</v>
      </c>
      <c r="AX5" s="32">
        <v>0.16</v>
      </c>
      <c r="AY5" s="26">
        <v>0.8</v>
      </c>
      <c r="AZ5" s="7">
        <v>58</v>
      </c>
      <c r="BA5" s="32" t="s">
        <v>519</v>
      </c>
      <c r="BB5" s="7">
        <v>10</v>
      </c>
      <c r="BC5" s="26">
        <v>1.1000000000000001</v>
      </c>
      <c r="BD5" s="7">
        <v>40</v>
      </c>
      <c r="BE5" s="7">
        <v>144</v>
      </c>
      <c r="BF5" s="7"/>
    </row>
    <row r="6" spans="1:62">
      <c r="A6" s="99" t="s">
        <v>452</v>
      </c>
      <c r="B6" s="25">
        <v>11.81</v>
      </c>
      <c r="C6" s="25">
        <v>3.47</v>
      </c>
      <c r="D6" s="25">
        <v>3.96</v>
      </c>
      <c r="E6" s="25">
        <v>1.45</v>
      </c>
      <c r="F6" s="25">
        <v>1.55</v>
      </c>
      <c r="G6" s="134">
        <v>6.4000000000000001E-2</v>
      </c>
      <c r="H6" s="25">
        <v>3.56</v>
      </c>
      <c r="I6" s="25">
        <v>0.12</v>
      </c>
      <c r="J6" s="25">
        <v>71.349999999999994</v>
      </c>
      <c r="K6" s="134">
        <v>0.38300000000000001</v>
      </c>
      <c r="L6" s="25">
        <v>98.64</v>
      </c>
      <c r="M6" s="25" t="s">
        <v>516</v>
      </c>
      <c r="N6" s="25" t="s">
        <v>517</v>
      </c>
      <c r="O6" s="18">
        <v>480</v>
      </c>
      <c r="P6" s="18" t="s">
        <v>519</v>
      </c>
      <c r="Q6" s="14" t="s">
        <v>518</v>
      </c>
      <c r="R6" s="14">
        <v>35.1</v>
      </c>
      <c r="S6" s="18">
        <v>9</v>
      </c>
      <c r="T6" s="18">
        <v>60</v>
      </c>
      <c r="U6" s="14">
        <v>0.6</v>
      </c>
      <c r="V6" s="18">
        <v>20</v>
      </c>
      <c r="W6" s="14">
        <v>2</v>
      </c>
      <c r="X6" s="14">
        <v>1.2</v>
      </c>
      <c r="Y6" s="25">
        <v>0.83</v>
      </c>
      <c r="Z6" s="14">
        <v>15</v>
      </c>
      <c r="AA6" s="14">
        <v>2.2999999999999998</v>
      </c>
      <c r="AB6" s="18">
        <v>1</v>
      </c>
      <c r="AC6" s="14">
        <v>3.2</v>
      </c>
      <c r="AD6" s="14">
        <v>0.4</v>
      </c>
      <c r="AE6" s="14" t="s">
        <v>520</v>
      </c>
      <c r="AF6" s="14">
        <v>18.5</v>
      </c>
      <c r="AG6" s="25">
        <v>0.18</v>
      </c>
      <c r="AH6" s="18" t="s">
        <v>521</v>
      </c>
      <c r="AI6" s="18">
        <v>4</v>
      </c>
      <c r="AJ6" s="14">
        <v>17.399999999999999</v>
      </c>
      <c r="AK6" s="18">
        <v>30</v>
      </c>
      <c r="AL6" s="18">
        <v>7</v>
      </c>
      <c r="AM6" s="18">
        <v>4.79</v>
      </c>
      <c r="AN6" s="7">
        <v>32</v>
      </c>
      <c r="AO6" s="32" t="s">
        <v>516</v>
      </c>
      <c r="AP6" s="7">
        <v>9</v>
      </c>
      <c r="AQ6" s="26">
        <v>3.3</v>
      </c>
      <c r="AR6" s="7">
        <v>1</v>
      </c>
      <c r="AS6" s="7">
        <v>417</v>
      </c>
      <c r="AT6" s="26">
        <v>0.3</v>
      </c>
      <c r="AU6" s="26">
        <v>0.3</v>
      </c>
      <c r="AV6" s="7">
        <v>3.4</v>
      </c>
      <c r="AW6" s="26">
        <v>0.2</v>
      </c>
      <c r="AX6" s="32">
        <v>0.17</v>
      </c>
      <c r="AY6" s="26">
        <v>0.8</v>
      </c>
      <c r="AZ6" s="7">
        <v>59</v>
      </c>
      <c r="BA6" s="32" t="s">
        <v>519</v>
      </c>
      <c r="BB6" s="7">
        <v>10</v>
      </c>
      <c r="BC6" s="26">
        <v>1.2</v>
      </c>
      <c r="BD6" s="7" t="s">
        <v>523</v>
      </c>
      <c r="BE6" s="7">
        <v>132</v>
      </c>
      <c r="BF6" s="7"/>
    </row>
    <row r="7" spans="1:62">
      <c r="A7" s="100" t="s">
        <v>453</v>
      </c>
      <c r="B7" s="71">
        <v>11.9</v>
      </c>
      <c r="C7" s="71">
        <v>3.52</v>
      </c>
      <c r="D7" s="71">
        <v>4</v>
      </c>
      <c r="E7" s="71">
        <v>1.44</v>
      </c>
      <c r="F7" s="71">
        <v>1.56</v>
      </c>
      <c r="G7" s="136">
        <v>6.5000000000000002E-2</v>
      </c>
      <c r="H7" s="71">
        <v>3.51</v>
      </c>
      <c r="I7" s="71">
        <v>0.12</v>
      </c>
      <c r="J7" s="71">
        <v>73.38</v>
      </c>
      <c r="K7" s="136">
        <v>0.375</v>
      </c>
      <c r="L7" s="71">
        <v>100.8</v>
      </c>
      <c r="M7" s="71" t="s">
        <v>516</v>
      </c>
      <c r="N7" s="71" t="s">
        <v>517</v>
      </c>
      <c r="O7" s="63">
        <v>477</v>
      </c>
      <c r="P7" s="63" t="s">
        <v>519</v>
      </c>
      <c r="Q7" s="52" t="s">
        <v>518</v>
      </c>
      <c r="R7" s="52">
        <v>35.299999999999997</v>
      </c>
      <c r="S7" s="63">
        <v>9</v>
      </c>
      <c r="T7" s="63">
        <v>70</v>
      </c>
      <c r="U7" s="52">
        <v>0.6</v>
      </c>
      <c r="V7" s="63">
        <v>20</v>
      </c>
      <c r="W7" s="52">
        <v>2</v>
      </c>
      <c r="X7" s="52">
        <v>1.2</v>
      </c>
      <c r="Y7" s="71">
        <v>0.88</v>
      </c>
      <c r="Z7" s="52">
        <v>14</v>
      </c>
      <c r="AA7" s="52">
        <v>2.4</v>
      </c>
      <c r="AB7" s="63">
        <v>1</v>
      </c>
      <c r="AC7" s="52">
        <v>3.7</v>
      </c>
      <c r="AD7" s="52">
        <v>0.4</v>
      </c>
      <c r="AE7" s="52" t="s">
        <v>520</v>
      </c>
      <c r="AF7" s="52">
        <v>18.899999999999999</v>
      </c>
      <c r="AG7" s="71">
        <v>0.17</v>
      </c>
      <c r="AH7" s="63" t="s">
        <v>521</v>
      </c>
      <c r="AI7" s="63">
        <v>4</v>
      </c>
      <c r="AJ7" s="52">
        <v>17.899999999999999</v>
      </c>
      <c r="AK7" s="63">
        <v>30</v>
      </c>
      <c r="AL7" s="63">
        <v>7</v>
      </c>
      <c r="AM7" s="63">
        <v>4.7699999999999996</v>
      </c>
      <c r="AN7" s="51">
        <v>32</v>
      </c>
      <c r="AO7" s="54" t="s">
        <v>516</v>
      </c>
      <c r="AP7" s="51">
        <v>9</v>
      </c>
      <c r="AQ7" s="53">
        <v>3.4</v>
      </c>
      <c r="AR7" s="51">
        <v>1</v>
      </c>
      <c r="AS7" s="51">
        <v>412</v>
      </c>
      <c r="AT7" s="53">
        <v>0.3</v>
      </c>
      <c r="AU7" s="53">
        <v>0.3</v>
      </c>
      <c r="AV7" s="51">
        <v>3.3</v>
      </c>
      <c r="AW7" s="53">
        <v>0.2</v>
      </c>
      <c r="AX7" s="54">
        <v>0.17</v>
      </c>
      <c r="AY7" s="53">
        <v>0.8</v>
      </c>
      <c r="AZ7" s="51">
        <v>60</v>
      </c>
      <c r="BA7" s="54" t="s">
        <v>519</v>
      </c>
      <c r="BB7" s="51">
        <v>10</v>
      </c>
      <c r="BC7" s="53">
        <v>1.1000000000000001</v>
      </c>
      <c r="BD7" s="51">
        <v>30</v>
      </c>
      <c r="BE7" s="51">
        <v>152</v>
      </c>
      <c r="BF7" s="51"/>
    </row>
    <row r="8" spans="1:62">
      <c r="A8" s="99" t="s">
        <v>224</v>
      </c>
      <c r="B8" s="58">
        <f>AVERAGE(B3:B7)</f>
        <v>11.922000000000001</v>
      </c>
      <c r="C8" s="58">
        <f t="shared" ref="C8:L8" si="0">AVERAGE(C3:C7)</f>
        <v>3.4540000000000006</v>
      </c>
      <c r="D8" s="58">
        <f t="shared" si="0"/>
        <v>3.9200000000000004</v>
      </c>
      <c r="E8" s="58">
        <f t="shared" si="0"/>
        <v>1.4300000000000002</v>
      </c>
      <c r="F8" s="58">
        <f t="shared" si="0"/>
        <v>1.5640000000000001</v>
      </c>
      <c r="G8" s="58">
        <f t="shared" si="0"/>
        <v>6.4200000000000007E-2</v>
      </c>
      <c r="H8" s="58">
        <f t="shared" si="0"/>
        <v>3.4780000000000002</v>
      </c>
      <c r="I8" s="58">
        <f t="shared" si="0"/>
        <v>0.12039999999999999</v>
      </c>
      <c r="J8" s="58">
        <f t="shared" si="0"/>
        <v>72.653999999999996</v>
      </c>
      <c r="K8" s="58">
        <f t="shared" si="0"/>
        <v>0.37659999999999999</v>
      </c>
      <c r="L8" s="58">
        <f t="shared" si="0"/>
        <v>100.00750000000001</v>
      </c>
      <c r="M8" s="58" t="s">
        <v>174</v>
      </c>
      <c r="N8" s="58" t="s">
        <v>174</v>
      </c>
      <c r="O8" s="57">
        <f t="shared" ref="O8" si="1">AVERAGE(O3:O7)</f>
        <v>474.6</v>
      </c>
      <c r="P8" s="57">
        <f t="shared" ref="P8" si="2">AVERAGE(P3:P7)</f>
        <v>0.92</v>
      </c>
      <c r="Q8" s="58" t="s">
        <v>174</v>
      </c>
      <c r="R8" s="43">
        <f t="shared" ref="R8" si="3">AVERAGE(R3:R7)</f>
        <v>36.36</v>
      </c>
      <c r="S8" s="57">
        <f t="shared" ref="S8" si="4">AVERAGE(S3:S7)</f>
        <v>9.1859999999999999</v>
      </c>
      <c r="T8" s="57">
        <f t="shared" ref="T8" si="5">AVERAGE(T3:T7)</f>
        <v>63.2</v>
      </c>
      <c r="U8" s="43">
        <f t="shared" ref="U8" si="6">AVERAGE(U3:U7)</f>
        <v>0.60399999999999998</v>
      </c>
      <c r="V8" s="57">
        <f t="shared" ref="V8" si="7">AVERAGE(V3:V7)</f>
        <v>20</v>
      </c>
      <c r="W8" s="43">
        <f t="shared" ref="W8" si="8">AVERAGE(W3:W7)</f>
        <v>1.964</v>
      </c>
      <c r="X8" s="43">
        <f t="shared" ref="X8" si="9">AVERAGE(X3:X7)</f>
        <v>1.1240000000000001</v>
      </c>
      <c r="Y8" s="58">
        <f t="shared" ref="Y8" si="10">AVERAGE(Y3:Y7)</f>
        <v>0.88400000000000001</v>
      </c>
      <c r="Z8" s="43">
        <f t="shared" ref="Z8" si="11">AVERAGE(Z3:Z7)</f>
        <v>14.62</v>
      </c>
      <c r="AA8" s="43">
        <f t="shared" ref="AA8" si="12">AVERAGE(AA3:AA7)</f>
        <v>2.38</v>
      </c>
      <c r="AB8" s="57">
        <f t="shared" ref="AB8" si="13">AVERAGE(AB3:AB7)</f>
        <v>1</v>
      </c>
      <c r="AC8" s="43">
        <f t="shared" ref="AC8" si="14">AVERAGE(AC3:AC7)</f>
        <v>3.5819999999999999</v>
      </c>
      <c r="AD8" s="43">
        <f t="shared" ref="AD8" si="15">AVERAGE(AD3:AD7)</f>
        <v>0.4</v>
      </c>
      <c r="AE8" s="58" t="s">
        <v>174</v>
      </c>
      <c r="AF8" s="43">
        <f t="shared" ref="AF8" si="16">AVERAGE(AF3:AF7)</f>
        <v>19.119999999999997</v>
      </c>
      <c r="AG8" s="58">
        <f t="shared" ref="AG8" si="17">AVERAGE(AG3:AG7)</f>
        <v>0.17599999999999999</v>
      </c>
      <c r="AH8" s="58" t="s">
        <v>174</v>
      </c>
      <c r="AI8" s="57">
        <f t="shared" ref="AI8" si="18">AVERAGE(AI3:AI7)</f>
        <v>4.2840000000000007</v>
      </c>
      <c r="AJ8" s="43">
        <f t="shared" ref="AJ8" si="19">AVERAGE(AJ3:AJ7)</f>
        <v>18.28</v>
      </c>
      <c r="AK8" s="57">
        <f t="shared" ref="AK8" si="20">AVERAGE(AK3:AK7)</f>
        <v>30.139999999999997</v>
      </c>
      <c r="AL8" s="57">
        <f t="shared" ref="AL8" si="21">AVERAGE(AL3:AL7)</f>
        <v>7.5</v>
      </c>
      <c r="AM8" s="57">
        <f t="shared" ref="AM8" si="22">AVERAGE(AM3:AM7)</f>
        <v>4.8919999999999995</v>
      </c>
      <c r="AN8" s="57">
        <f t="shared" ref="AN8" si="23">AVERAGE(AN3:AN7)</f>
        <v>33.299999999999997</v>
      </c>
      <c r="AO8" s="58" t="s">
        <v>174</v>
      </c>
      <c r="AP8" s="57">
        <f t="shared" ref="AP8" si="24">AVERAGE(AP3:AP7)</f>
        <v>9.0340000000000007</v>
      </c>
      <c r="AQ8" s="43">
        <f t="shared" ref="AQ8" si="25">AVERAGE(AQ3:AQ7)</f>
        <v>3.4259999999999997</v>
      </c>
      <c r="AR8" s="57">
        <f t="shared" ref="AR8" si="26">AVERAGE(AR3:AR7)</f>
        <v>1</v>
      </c>
      <c r="AS8" s="57">
        <f t="shared" ref="AS8" si="27">AVERAGE(AS3:AS7)</f>
        <v>409</v>
      </c>
      <c r="AT8" s="43">
        <f t="shared" ref="AT8" si="28">AVERAGE(AT3:AT7)</f>
        <v>0.30199999999999999</v>
      </c>
      <c r="AU8" s="43">
        <f t="shared" ref="AU8:AV8" si="29">AVERAGE(AU3:AU7)</f>
        <v>0.312</v>
      </c>
      <c r="AV8" s="57">
        <f t="shared" si="29"/>
        <v>3.3259999999999996</v>
      </c>
      <c r="AW8" s="43">
        <f t="shared" ref="AW8" si="30">AVERAGE(AW3:AW7)</f>
        <v>0.2</v>
      </c>
      <c r="AX8" s="58">
        <f t="shared" ref="AX8" si="31">AVERAGE(AX3:AX7)</f>
        <v>0.16400000000000001</v>
      </c>
      <c r="AY8" s="43">
        <f t="shared" ref="AY8" si="32">AVERAGE(AY3:AY7)</f>
        <v>0.78799999999999992</v>
      </c>
      <c r="AZ8" s="57">
        <f t="shared" ref="AZ8" si="33">AVERAGE(AZ3:AZ7)</f>
        <v>59.4</v>
      </c>
      <c r="BA8" s="58" t="s">
        <v>174</v>
      </c>
      <c r="BB8" s="57">
        <f t="shared" ref="BB8" si="34">AVERAGE(BB3:BB7)</f>
        <v>10.28</v>
      </c>
      <c r="BC8" s="43">
        <f t="shared" ref="BC8" si="35">AVERAGE(BC3:BC7)</f>
        <v>1.1140000000000001</v>
      </c>
      <c r="BD8" s="57">
        <f t="shared" ref="BD8" si="36">AVERAGE(BD3:BD7)</f>
        <v>36.666666666666664</v>
      </c>
      <c r="BE8" s="57">
        <f t="shared" ref="BE8" si="37">AVERAGE(BE3:BE7)</f>
        <v>146.4</v>
      </c>
      <c r="BF8" s="4"/>
      <c r="BG8" s="4"/>
      <c r="BH8" s="4"/>
      <c r="BI8" s="4"/>
      <c r="BJ8" s="4"/>
    </row>
    <row r="9" spans="1:62">
      <c r="A9" s="99" t="s">
        <v>225</v>
      </c>
      <c r="B9" s="58">
        <f>_xlfn.STDEV.P(B3:B7)</f>
        <v>7.9849859110708618E-2</v>
      </c>
      <c r="C9" s="58">
        <f t="shared" ref="C9:L9" si="38">_xlfn.STDEV.P(C3:C7)</f>
        <v>5.0833060108555365E-2</v>
      </c>
      <c r="D9" s="58">
        <f t="shared" si="38"/>
        <v>7.8740078740118083E-2</v>
      </c>
      <c r="E9" s="58">
        <f t="shared" si="38"/>
        <v>1.2649110640673528E-2</v>
      </c>
      <c r="F9" s="58">
        <f t="shared" si="38"/>
        <v>2.3323807579381222E-2</v>
      </c>
      <c r="G9" s="58">
        <f t="shared" si="38"/>
        <v>7.4833147735478892E-4</v>
      </c>
      <c r="H9" s="58">
        <f t="shared" si="38"/>
        <v>5.6356011214421457E-2</v>
      </c>
      <c r="I9" s="58">
        <f t="shared" si="38"/>
        <v>8.0000000000000069E-4</v>
      </c>
      <c r="J9" s="58">
        <f t="shared" si="38"/>
        <v>0.76022628210290277</v>
      </c>
      <c r="K9" s="58">
        <f t="shared" si="38"/>
        <v>4.5869379764718905E-3</v>
      </c>
      <c r="L9" s="58">
        <f t="shared" si="38"/>
        <v>0.9213407350160967</v>
      </c>
      <c r="M9" s="58" t="s">
        <v>174</v>
      </c>
      <c r="N9" s="58" t="s">
        <v>174</v>
      </c>
      <c r="O9" s="57">
        <f t="shared" ref="O9:BE9" si="39">_xlfn.STDEV.P(O3:O7)</f>
        <v>7.7097341069585523</v>
      </c>
      <c r="P9" s="57">
        <f t="shared" si="39"/>
        <v>0</v>
      </c>
      <c r="Q9" s="58" t="s">
        <v>174</v>
      </c>
      <c r="R9" s="43">
        <f t="shared" si="39"/>
        <v>0.95205041883295372</v>
      </c>
      <c r="S9" s="57">
        <f t="shared" si="39"/>
        <v>0.37199999999999989</v>
      </c>
      <c r="T9" s="57">
        <f t="shared" si="39"/>
        <v>4.1182520563948</v>
      </c>
      <c r="U9" s="43">
        <f t="shared" si="39"/>
        <v>8.0000000000000071E-3</v>
      </c>
      <c r="V9" s="57">
        <f t="shared" si="39"/>
        <v>0</v>
      </c>
      <c r="W9" s="43">
        <f t="shared" si="39"/>
        <v>5.2763623833091723E-2</v>
      </c>
      <c r="X9" s="43">
        <f t="shared" si="39"/>
        <v>7.4188947963965607E-2</v>
      </c>
      <c r="Y9" s="58">
        <f t="shared" si="39"/>
        <v>3.8262252939417978E-2</v>
      </c>
      <c r="Z9" s="43">
        <f t="shared" si="39"/>
        <v>0.46647615158762412</v>
      </c>
      <c r="AA9" s="43">
        <f t="shared" si="39"/>
        <v>0.11661903789690611</v>
      </c>
      <c r="AB9" s="57">
        <f t="shared" si="39"/>
        <v>0</v>
      </c>
      <c r="AC9" s="43">
        <f t="shared" si="39"/>
        <v>0.30934770081576501</v>
      </c>
      <c r="AD9" s="43">
        <f t="shared" si="39"/>
        <v>0</v>
      </c>
      <c r="AE9" s="58" t="s">
        <v>174</v>
      </c>
      <c r="AF9" s="43">
        <f t="shared" si="39"/>
        <v>0.41182520563947977</v>
      </c>
      <c r="AG9" s="58">
        <f t="shared" si="39"/>
        <v>1.0198039027185565E-2</v>
      </c>
      <c r="AH9" s="58" t="s">
        <v>174</v>
      </c>
      <c r="AI9" s="57">
        <f t="shared" si="39"/>
        <v>0.56799999999999662</v>
      </c>
      <c r="AJ9" s="43">
        <f t="shared" si="39"/>
        <v>0.57061370470748474</v>
      </c>
      <c r="AK9" s="57">
        <f t="shared" si="39"/>
        <v>0.27999999999999975</v>
      </c>
      <c r="AL9" s="57">
        <f t="shared" si="39"/>
        <v>0.5</v>
      </c>
      <c r="AM9" s="57">
        <f t="shared" si="39"/>
        <v>0.14510685717773658</v>
      </c>
      <c r="AN9" s="57">
        <f t="shared" si="39"/>
        <v>1.16619037896906</v>
      </c>
      <c r="AO9" s="58" t="s">
        <v>174</v>
      </c>
      <c r="AP9" s="57">
        <f t="shared" si="39"/>
        <v>6.7999999999999963E-2</v>
      </c>
      <c r="AQ9" s="43">
        <f t="shared" si="39"/>
        <v>0.11092339699089644</v>
      </c>
      <c r="AR9" s="57">
        <f t="shared" si="39"/>
        <v>0</v>
      </c>
      <c r="AS9" s="57">
        <f t="shared" si="39"/>
        <v>5.440588203494177</v>
      </c>
      <c r="AT9" s="43">
        <f t="shared" si="39"/>
        <v>4.0000000000000036E-3</v>
      </c>
      <c r="AU9" s="43">
        <f t="shared" si="39"/>
        <v>2.3999999999999997E-2</v>
      </c>
      <c r="AV9" s="57">
        <f t="shared" ref="AV9" si="40">_xlfn.STDEV.P(AV3:AV7)</f>
        <v>6.5604877867426886E-2</v>
      </c>
      <c r="AW9" s="43">
        <f t="shared" si="39"/>
        <v>0</v>
      </c>
      <c r="AX9" s="58">
        <f t="shared" si="39"/>
        <v>4.89897948556636E-3</v>
      </c>
      <c r="AY9" s="43">
        <f t="shared" si="39"/>
        <v>2.4000000000000025E-2</v>
      </c>
      <c r="AZ9" s="57">
        <f t="shared" si="39"/>
        <v>0.79999999999999993</v>
      </c>
      <c r="BA9" s="58" t="s">
        <v>174</v>
      </c>
      <c r="BB9" s="57">
        <f t="shared" si="39"/>
        <v>0.56000000000000005</v>
      </c>
      <c r="BC9" s="43">
        <f t="shared" si="39"/>
        <v>4.454211490264013E-2</v>
      </c>
      <c r="BD9" s="57">
        <f t="shared" si="39"/>
        <v>4.714045207910317</v>
      </c>
      <c r="BE9" s="57">
        <f t="shared" si="39"/>
        <v>9.0022219479415195</v>
      </c>
      <c r="BF9" s="4"/>
      <c r="BG9" s="4"/>
      <c r="BH9" s="4"/>
      <c r="BI9" s="4"/>
      <c r="BJ9" s="4"/>
    </row>
    <row r="10" spans="1:62" ht="15">
      <c r="A10" s="99" t="s">
        <v>228</v>
      </c>
      <c r="B10" s="58">
        <f>100*(B9/B8)</f>
        <v>0.66976899103093956</v>
      </c>
      <c r="C10" s="58">
        <f t="shared" ref="C10:BE10" si="41">100*(C9/C8)</f>
        <v>1.4717156950942489</v>
      </c>
      <c r="D10" s="58">
        <f t="shared" si="41"/>
        <v>2.0086754780642364</v>
      </c>
      <c r="E10" s="58">
        <f t="shared" si="41"/>
        <v>0.8845531916554914</v>
      </c>
      <c r="F10" s="58">
        <f t="shared" si="41"/>
        <v>1.4912920447174693</v>
      </c>
      <c r="G10" s="58">
        <f t="shared" si="41"/>
        <v>1.1656253541351851</v>
      </c>
      <c r="H10" s="58">
        <f t="shared" si="41"/>
        <v>1.6203568491783054</v>
      </c>
      <c r="I10" s="58">
        <f t="shared" si="41"/>
        <v>0.66445182724252549</v>
      </c>
      <c r="J10" s="58">
        <f t="shared" si="41"/>
        <v>1.0463653509826063</v>
      </c>
      <c r="K10" s="58">
        <f t="shared" si="41"/>
        <v>1.2179867170663545</v>
      </c>
      <c r="L10" s="58">
        <f t="shared" si="41"/>
        <v>0.92127163964312342</v>
      </c>
      <c r="M10" s="58" t="s">
        <v>174</v>
      </c>
      <c r="N10" s="58" t="s">
        <v>174</v>
      </c>
      <c r="O10" s="57">
        <f t="shared" si="41"/>
        <v>1.6244698919002427</v>
      </c>
      <c r="P10" s="57">
        <f t="shared" si="41"/>
        <v>0</v>
      </c>
      <c r="Q10" s="58" t="s">
        <v>174</v>
      </c>
      <c r="R10" s="43">
        <f t="shared" si="41"/>
        <v>2.6184004918398065</v>
      </c>
      <c r="S10" s="57">
        <f t="shared" si="41"/>
        <v>4.0496407576747213</v>
      </c>
      <c r="T10" s="57">
        <f t="shared" si="41"/>
        <v>6.5162216082196203</v>
      </c>
      <c r="U10" s="43">
        <f t="shared" si="41"/>
        <v>1.3245033112582794</v>
      </c>
      <c r="V10" s="57">
        <f t="shared" si="41"/>
        <v>0</v>
      </c>
      <c r="W10" s="43">
        <f t="shared" si="41"/>
        <v>2.6865388917052813</v>
      </c>
      <c r="X10" s="43">
        <f t="shared" si="41"/>
        <v>6.6004402103172239</v>
      </c>
      <c r="Y10" s="58">
        <f t="shared" si="41"/>
        <v>4.3283091560427573</v>
      </c>
      <c r="Z10" s="43">
        <f t="shared" si="41"/>
        <v>3.1906713514885374</v>
      </c>
      <c r="AA10" s="43">
        <f t="shared" si="41"/>
        <v>4.8999595755002572</v>
      </c>
      <c r="AB10" s="57">
        <f t="shared" si="41"/>
        <v>0</v>
      </c>
      <c r="AC10" s="43">
        <f t="shared" si="41"/>
        <v>8.6361725520872437</v>
      </c>
      <c r="AD10" s="43">
        <f t="shared" si="41"/>
        <v>0</v>
      </c>
      <c r="AE10" s="58" t="s">
        <v>174</v>
      </c>
      <c r="AF10" s="43">
        <f t="shared" si="41"/>
        <v>2.1538975190349365</v>
      </c>
      <c r="AG10" s="58">
        <f t="shared" si="41"/>
        <v>5.794340356355435</v>
      </c>
      <c r="AH10" s="58" t="s">
        <v>174</v>
      </c>
      <c r="AI10" s="60">
        <f t="shared" si="41"/>
        <v>13.258636788048472</v>
      </c>
      <c r="AJ10" s="43">
        <f t="shared" si="41"/>
        <v>3.1215191723604199</v>
      </c>
      <c r="AK10" s="57">
        <f t="shared" si="41"/>
        <v>0.92899800928997933</v>
      </c>
      <c r="AL10" s="57">
        <f t="shared" si="41"/>
        <v>6.666666666666667</v>
      </c>
      <c r="AM10" s="57">
        <f t="shared" si="41"/>
        <v>2.9662072194958422</v>
      </c>
      <c r="AN10" s="57">
        <f t="shared" si="41"/>
        <v>3.5020732101172971</v>
      </c>
      <c r="AO10" s="58" t="s">
        <v>174</v>
      </c>
      <c r="AP10" s="57">
        <f t="shared" si="41"/>
        <v>0.75271197697586845</v>
      </c>
      <c r="AQ10" s="43">
        <f t="shared" si="41"/>
        <v>3.2376940160798728</v>
      </c>
      <c r="AR10" s="57">
        <f t="shared" si="41"/>
        <v>0</v>
      </c>
      <c r="AS10" s="57">
        <f t="shared" si="41"/>
        <v>1.330217164668503</v>
      </c>
      <c r="AT10" s="43">
        <f t="shared" si="41"/>
        <v>1.3245033112582794</v>
      </c>
      <c r="AU10" s="43">
        <f t="shared" si="41"/>
        <v>7.6923076923076916</v>
      </c>
      <c r="AV10" s="57">
        <f t="shared" si="41"/>
        <v>1.9724858047933522</v>
      </c>
      <c r="AW10" s="43">
        <f t="shared" si="41"/>
        <v>0</v>
      </c>
      <c r="AX10" s="58">
        <f t="shared" si="41"/>
        <v>2.9871826131502197</v>
      </c>
      <c r="AY10" s="43">
        <f t="shared" si="41"/>
        <v>3.0456852791878211</v>
      </c>
      <c r="AZ10" s="57">
        <f t="shared" si="41"/>
        <v>1.3468013468013467</v>
      </c>
      <c r="BA10" s="58" t="s">
        <v>174</v>
      </c>
      <c r="BB10" s="57">
        <f t="shared" si="41"/>
        <v>5.4474708171206236</v>
      </c>
      <c r="BC10" s="43">
        <f t="shared" si="41"/>
        <v>3.9983945154973179</v>
      </c>
      <c r="BD10" s="60">
        <f t="shared" si="41"/>
        <v>12.856486930664502</v>
      </c>
      <c r="BE10" s="57">
        <f t="shared" si="41"/>
        <v>6.1490587076103278</v>
      </c>
      <c r="BF10" s="4"/>
      <c r="BG10" s="4"/>
      <c r="BH10" s="4"/>
      <c r="BI10" s="4"/>
      <c r="BJ10" s="4"/>
    </row>
    <row r="11" spans="1:62" ht="15">
      <c r="A11" s="104" t="s">
        <v>229</v>
      </c>
      <c r="B11" s="54">
        <f>100*((B8-B3)/B3)</f>
        <v>-1.0622406639004158</v>
      </c>
      <c r="C11" s="54">
        <f t="shared" ref="C11:AU11" si="42">100*((C8-C3)/C3)</f>
        <v>1.5882352941176681</v>
      </c>
      <c r="D11" s="54">
        <f t="shared" si="42"/>
        <v>3.4300791556728321</v>
      </c>
      <c r="E11" s="54">
        <f t="shared" si="42"/>
        <v>0.70422535211269233</v>
      </c>
      <c r="F11" s="54">
        <f t="shared" si="42"/>
        <v>-2.8571428571428594</v>
      </c>
      <c r="G11" s="54">
        <f t="shared" si="42"/>
        <v>0.31250000000000894</v>
      </c>
      <c r="H11" s="54">
        <f t="shared" si="42"/>
        <v>-0.34383954154727825</v>
      </c>
      <c r="I11" s="54">
        <f t="shared" si="42"/>
        <v>-1.311475409836069</v>
      </c>
      <c r="J11" s="54">
        <f t="shared" si="42"/>
        <v>-0.1044960813969581</v>
      </c>
      <c r="K11" s="54">
        <f t="shared" si="42"/>
        <v>1.2365591397849443</v>
      </c>
      <c r="L11" s="54" t="s">
        <v>174</v>
      </c>
      <c r="M11" s="62" t="s">
        <v>174</v>
      </c>
      <c r="N11" s="62" t="s">
        <v>174</v>
      </c>
      <c r="O11" s="51">
        <f t="shared" si="42"/>
        <v>2.950108459869853</v>
      </c>
      <c r="P11" s="51">
        <f t="shared" si="42"/>
        <v>0</v>
      </c>
      <c r="Q11" s="62" t="s">
        <v>174</v>
      </c>
      <c r="R11" s="53">
        <f t="shared" si="42"/>
        <v>-2.2580645161290414</v>
      </c>
      <c r="S11" s="51">
        <f t="shared" si="42"/>
        <v>-7.4924471299093636</v>
      </c>
      <c r="T11" s="51">
        <f t="shared" si="42"/>
        <v>-4.2424242424242378</v>
      </c>
      <c r="U11" s="53">
        <f t="shared" si="42"/>
        <v>-2.5806451612903252</v>
      </c>
      <c r="V11" s="51" t="s">
        <v>174</v>
      </c>
      <c r="W11" s="53">
        <f t="shared" si="42"/>
        <v>-2.7722772277227747</v>
      </c>
      <c r="X11" s="53">
        <f t="shared" si="42"/>
        <v>0.35714285714285743</v>
      </c>
      <c r="Y11" s="54">
        <f t="shared" si="42"/>
        <v>0.45454545454545497</v>
      </c>
      <c r="Z11" s="53">
        <f t="shared" si="42"/>
        <v>3.6879432624113444</v>
      </c>
      <c r="AA11" s="53">
        <f t="shared" si="42"/>
        <v>-8.4615384615384688</v>
      </c>
      <c r="AB11" s="51" t="s">
        <v>174</v>
      </c>
      <c r="AC11" s="73">
        <f t="shared" si="42"/>
        <v>-12.846715328467164</v>
      </c>
      <c r="AD11" s="53">
        <f t="shared" si="42"/>
        <v>0</v>
      </c>
      <c r="AE11" s="62" t="s">
        <v>174</v>
      </c>
      <c r="AF11" s="53">
        <f t="shared" si="42"/>
        <v>-2.9441624365482326</v>
      </c>
      <c r="AG11" s="72">
        <f t="shared" si="42"/>
        <v>9.9999999999999911</v>
      </c>
      <c r="AH11" s="62" t="s">
        <v>174</v>
      </c>
      <c r="AI11" s="74">
        <f t="shared" si="42"/>
        <v>-20.959409594095927</v>
      </c>
      <c r="AJ11" s="53">
        <f t="shared" si="42"/>
        <v>-2.2459893048128241</v>
      </c>
      <c r="AK11" s="51">
        <f t="shared" si="42"/>
        <v>-1.8241042345276948</v>
      </c>
      <c r="AL11" s="51" t="s">
        <v>174</v>
      </c>
      <c r="AM11" s="51">
        <f t="shared" si="42"/>
        <v>1.7047817047817018</v>
      </c>
      <c r="AN11" s="51">
        <f t="shared" si="42"/>
        <v>-0.59701492537314282</v>
      </c>
      <c r="AO11" s="62" t="s">
        <v>174</v>
      </c>
      <c r="AP11" s="51">
        <f t="shared" si="42"/>
        <v>-1.4830970556161311</v>
      </c>
      <c r="AQ11" s="53">
        <f t="shared" si="42"/>
        <v>2.8828828828828721</v>
      </c>
      <c r="AR11" s="51" t="s">
        <v>174</v>
      </c>
      <c r="AS11" s="51">
        <f t="shared" si="42"/>
        <v>1.2376237623762376</v>
      </c>
      <c r="AT11" s="53">
        <f t="shared" si="42"/>
        <v>-2.5806451612903252</v>
      </c>
      <c r="AU11" s="73">
        <f t="shared" si="42"/>
        <v>-13.33333333333333</v>
      </c>
      <c r="AV11" s="51">
        <f t="shared" ref="AV11" si="43">100*((AV8-AV3)/AV3)</f>
        <v>2.9721362229102057</v>
      </c>
      <c r="AW11" s="53" t="s">
        <v>174</v>
      </c>
      <c r="AX11" s="54">
        <f>100*((AX8-AX3)/AX3)</f>
        <v>2.5000000000000022</v>
      </c>
      <c r="AY11" s="53">
        <f>100*((AY8-AY3)/AY3)</f>
        <v>6.4864864864864771</v>
      </c>
      <c r="AZ11" s="51">
        <f>100*((AZ8-AZ3)/AZ3)</f>
        <v>-1.0000000000000024</v>
      </c>
      <c r="BA11" s="54" t="s">
        <v>174</v>
      </c>
      <c r="BB11" s="74">
        <f>100*((BB8-BB3)/BB3)</f>
        <v>-9.8245614035087812</v>
      </c>
      <c r="BC11" s="53">
        <f>100*((BC8-BC3)/BC3)</f>
        <v>4.1121495327102835</v>
      </c>
      <c r="BD11" s="51" t="s">
        <v>174</v>
      </c>
      <c r="BE11" s="51">
        <f>100*((BE8-BE3)/BE3)</f>
        <v>-7.9245283018867889</v>
      </c>
      <c r="BF11" s="4"/>
      <c r="BG11" s="4"/>
      <c r="BH11" s="4"/>
      <c r="BI11" s="4"/>
      <c r="BJ11" s="4"/>
    </row>
    <row r="12" spans="1:62" ht="15">
      <c r="A12" s="17" t="s">
        <v>250</v>
      </c>
      <c r="B12" s="32"/>
      <c r="C12" s="32"/>
      <c r="D12" s="58"/>
      <c r="E12" s="58"/>
      <c r="F12" s="32"/>
      <c r="G12" s="8"/>
      <c r="H12" s="32"/>
      <c r="I12" s="32"/>
      <c r="J12" s="32"/>
      <c r="K12" s="8"/>
      <c r="L12" s="32"/>
      <c r="M12" s="32"/>
      <c r="N12" s="32"/>
      <c r="O12" s="7"/>
      <c r="P12" s="7"/>
      <c r="Q12" s="26"/>
      <c r="R12" s="26"/>
      <c r="S12" s="7"/>
      <c r="T12" s="7"/>
      <c r="U12" s="26"/>
      <c r="V12" s="7"/>
      <c r="W12" s="26"/>
      <c r="X12" s="26"/>
      <c r="Y12" s="32"/>
      <c r="Z12" s="26"/>
      <c r="AA12" s="26"/>
      <c r="AB12" s="7"/>
      <c r="AC12" s="26"/>
      <c r="AD12" s="26"/>
      <c r="AE12" s="26"/>
      <c r="AF12" s="26"/>
      <c r="AG12" s="32"/>
      <c r="AH12" s="7"/>
      <c r="AI12" s="7"/>
      <c r="AJ12" s="26"/>
      <c r="AK12" s="7"/>
      <c r="AL12" s="7"/>
      <c r="AM12" s="7"/>
      <c r="BF12" s="4"/>
      <c r="BG12" s="4"/>
      <c r="BH12" s="4"/>
      <c r="BI12" s="4"/>
      <c r="BJ12" s="4"/>
    </row>
    <row r="13" spans="1:62" ht="15">
      <c r="A13" s="19" t="s">
        <v>252</v>
      </c>
      <c r="B13" s="32"/>
      <c r="C13" s="32"/>
      <c r="D13" s="58"/>
      <c r="E13" s="58"/>
      <c r="F13" s="32"/>
      <c r="G13" s="8"/>
      <c r="H13" s="32"/>
      <c r="I13" s="32"/>
      <c r="J13" s="32"/>
      <c r="K13" s="8"/>
      <c r="L13" s="32"/>
      <c r="M13" s="32"/>
      <c r="N13" s="32"/>
      <c r="O13" s="7"/>
      <c r="P13" s="7"/>
      <c r="Q13" s="26"/>
      <c r="R13" s="26"/>
      <c r="S13" s="7"/>
      <c r="T13" s="7"/>
      <c r="U13" s="26"/>
      <c r="V13" s="7"/>
      <c r="W13" s="26"/>
      <c r="X13" s="26"/>
      <c r="Y13" s="32"/>
      <c r="Z13" s="26"/>
      <c r="AA13" s="26"/>
      <c r="AB13" s="7"/>
      <c r="AC13" s="26"/>
      <c r="AD13" s="26"/>
      <c r="AE13" s="26"/>
      <c r="AF13" s="26"/>
      <c r="AG13" s="32"/>
      <c r="AH13" s="7"/>
      <c r="AI13" s="7"/>
      <c r="AJ13" s="26"/>
      <c r="AK13" s="7"/>
      <c r="AL13" s="7"/>
      <c r="AM13" s="7"/>
      <c r="BF13" s="4"/>
      <c r="BG13" s="4"/>
      <c r="BH13" s="4"/>
      <c r="BI13" s="4"/>
      <c r="BJ13" s="4"/>
    </row>
    <row r="14" spans="1:62">
      <c r="A14" s="82"/>
    </row>
    <row r="15" spans="1:62">
      <c r="A15" s="82"/>
    </row>
    <row r="16" spans="1:62">
      <c r="A16" s="82"/>
    </row>
    <row r="17" spans="1:2">
      <c r="A17" s="82"/>
    </row>
    <row r="18" spans="1:2">
      <c r="A18" s="82"/>
    </row>
    <row r="19" spans="1:2">
      <c r="A19" s="82"/>
    </row>
    <row r="20" spans="1:2">
      <c r="A20" s="82"/>
    </row>
    <row r="21" spans="1:2">
      <c r="A21" s="82"/>
    </row>
    <row r="22" spans="1:2">
      <c r="A22" s="82"/>
    </row>
    <row r="23" spans="1:2">
      <c r="A23" s="82"/>
    </row>
    <row r="24" spans="1:2">
      <c r="A24" s="82"/>
    </row>
    <row r="25" spans="1:2">
      <c r="A25" s="82"/>
    </row>
    <row r="26" spans="1:2">
      <c r="A26" s="82"/>
    </row>
    <row r="27" spans="1:2">
      <c r="A27" s="82"/>
    </row>
    <row r="28" spans="1:2">
      <c r="A28" s="82"/>
    </row>
    <row r="29" spans="1:2">
      <c r="A29" s="82"/>
    </row>
    <row r="30" spans="1:2">
      <c r="A30" s="82"/>
    </row>
    <row r="31" spans="1:2">
      <c r="A31" s="82"/>
    </row>
    <row r="32" spans="1:2">
      <c r="A32" s="82"/>
      <c r="B32" s="138"/>
    </row>
    <row r="33" spans="1:2">
      <c r="A33" s="82"/>
      <c r="B33" s="138"/>
    </row>
    <row r="34" spans="1:2">
      <c r="A34" s="82"/>
      <c r="B34" s="138"/>
    </row>
    <row r="35" spans="1:2">
      <c r="A35" s="82"/>
      <c r="B35" s="138"/>
    </row>
    <row r="36" spans="1:2">
      <c r="A36" s="82"/>
      <c r="B36" s="138"/>
    </row>
    <row r="37" spans="1:2">
      <c r="A37" s="82"/>
      <c r="B37" s="138"/>
    </row>
    <row r="38" spans="1:2">
      <c r="A38" s="82"/>
      <c r="B38" s="138"/>
    </row>
    <row r="39" spans="1:2">
      <c r="A39" s="82"/>
      <c r="B39" s="138"/>
    </row>
    <row r="40" spans="1:2">
      <c r="A40" s="82"/>
      <c r="B40" s="138"/>
    </row>
    <row r="41" spans="1:2">
      <c r="A41" s="82"/>
      <c r="B41" s="138"/>
    </row>
    <row r="42" spans="1:2">
      <c r="A42" s="82"/>
      <c r="B42" s="138"/>
    </row>
    <row r="43" spans="1:2">
      <c r="A43" s="82"/>
      <c r="B43" s="138"/>
    </row>
    <row r="44" spans="1:2">
      <c r="A44" s="82"/>
      <c r="B44" s="138"/>
    </row>
    <row r="45" spans="1:2">
      <c r="A45" s="82"/>
      <c r="B45" s="138"/>
    </row>
    <row r="46" spans="1:2">
      <c r="A46" s="82"/>
      <c r="B46" s="138"/>
    </row>
    <row r="47" spans="1:2">
      <c r="A47" s="82"/>
      <c r="B47" s="138"/>
    </row>
    <row r="48" spans="1:2">
      <c r="A48" s="82"/>
      <c r="B48" s="138"/>
    </row>
    <row r="49" spans="1:12">
      <c r="A49" s="82"/>
      <c r="B49" s="138"/>
    </row>
    <row r="50" spans="1:12">
      <c r="A50" s="82"/>
      <c r="B50" s="75"/>
      <c r="C50" s="75"/>
      <c r="D50" s="76"/>
      <c r="E50" s="76"/>
      <c r="F50" s="75"/>
      <c r="G50" s="140"/>
      <c r="H50" s="76"/>
      <c r="I50" s="77"/>
      <c r="J50" s="75"/>
      <c r="K50" s="137"/>
      <c r="L50" s="75"/>
    </row>
    <row r="51" spans="1:12">
      <c r="A51" s="82"/>
      <c r="B51" s="138"/>
    </row>
    <row r="52" spans="1:12">
      <c r="A52" s="82"/>
      <c r="B52" s="138"/>
    </row>
    <row r="53" spans="1:12">
      <c r="A53" s="82"/>
      <c r="B53" s="138"/>
    </row>
    <row r="54" spans="1:12">
      <c r="A54" s="82"/>
      <c r="B54" s="138"/>
    </row>
    <row r="55" spans="1:12">
      <c r="A55" s="82"/>
      <c r="B55" s="138"/>
    </row>
    <row r="56" spans="1:12">
      <c r="A56" s="82"/>
      <c r="B56" s="138"/>
    </row>
    <row r="57" spans="1:12">
      <c r="A57" s="82"/>
      <c r="B57" s="138"/>
    </row>
    <row r="58" spans="1:12">
      <c r="A58" s="82"/>
      <c r="B58" s="138"/>
    </row>
    <row r="59" spans="1:12">
      <c r="A59" s="82"/>
      <c r="B59" s="138"/>
    </row>
    <row r="60" spans="1:12">
      <c r="A60" s="82"/>
      <c r="B60" s="138"/>
    </row>
    <row r="61" spans="1:12">
      <c r="A61" s="82"/>
      <c r="B61" s="138"/>
    </row>
    <row r="62" spans="1:12">
      <c r="A62" s="82"/>
      <c r="B62" s="138"/>
    </row>
    <row r="63" spans="1:12">
      <c r="A63" s="82"/>
      <c r="B63" s="138"/>
    </row>
    <row r="64" spans="1:12">
      <c r="A64" s="82"/>
      <c r="B64" s="138"/>
    </row>
    <row r="65" spans="1:57">
      <c r="A65" s="82"/>
      <c r="B65" s="138"/>
    </row>
    <row r="66" spans="1:57">
      <c r="A66" s="82"/>
      <c r="B66" s="138"/>
    </row>
    <row r="67" spans="1:57" s="4" customFormat="1">
      <c r="A67" s="82"/>
      <c r="B67" s="25"/>
      <c r="C67" s="25"/>
      <c r="D67" s="25"/>
      <c r="E67" s="25"/>
      <c r="F67" s="25"/>
      <c r="G67" s="134"/>
      <c r="H67" s="25"/>
      <c r="I67" s="25"/>
      <c r="J67" s="25"/>
      <c r="K67" s="134"/>
      <c r="L67" s="25"/>
      <c r="M67" s="25"/>
      <c r="N67" s="25"/>
      <c r="O67" s="18"/>
      <c r="P67" s="18"/>
      <c r="Q67" s="14"/>
      <c r="R67" s="14"/>
      <c r="S67" s="18"/>
      <c r="T67" s="18"/>
      <c r="U67" s="14"/>
      <c r="V67" s="18"/>
      <c r="W67" s="14"/>
      <c r="X67" s="14"/>
      <c r="Y67" s="25"/>
      <c r="Z67" s="14"/>
      <c r="AA67" s="14"/>
      <c r="AB67" s="18"/>
      <c r="AC67" s="14"/>
      <c r="AD67" s="14"/>
      <c r="AE67" s="14"/>
      <c r="AF67" s="14"/>
      <c r="AG67" s="25"/>
      <c r="AH67" s="18"/>
      <c r="AI67" s="18"/>
      <c r="AJ67" s="14"/>
      <c r="AK67" s="18"/>
      <c r="AL67" s="18"/>
      <c r="AM67" s="18"/>
      <c r="AN67" s="7"/>
      <c r="AO67" s="32"/>
      <c r="AP67" s="7"/>
      <c r="AQ67" s="26"/>
      <c r="AR67" s="7"/>
      <c r="AS67" s="7"/>
      <c r="AT67" s="26"/>
      <c r="AU67" s="26"/>
      <c r="AV67" s="7"/>
      <c r="AW67" s="26"/>
      <c r="AX67" s="32"/>
      <c r="AY67" s="26"/>
      <c r="AZ67" s="7"/>
      <c r="BA67" s="32"/>
      <c r="BB67" s="7"/>
      <c r="BC67" s="26"/>
      <c r="BD67" s="7"/>
      <c r="BE67" s="7"/>
    </row>
    <row r="68" spans="1:57" s="4" customFormat="1">
      <c r="A68" s="82"/>
      <c r="B68" s="25"/>
      <c r="C68" s="25"/>
      <c r="D68" s="25"/>
      <c r="E68" s="25"/>
      <c r="F68" s="25"/>
      <c r="G68" s="134"/>
      <c r="H68" s="25"/>
      <c r="I68" s="25"/>
      <c r="J68" s="25"/>
      <c r="K68" s="134"/>
      <c r="L68" s="25"/>
      <c r="M68" s="25"/>
      <c r="N68" s="25"/>
      <c r="O68" s="18"/>
      <c r="P68" s="18"/>
      <c r="Q68" s="14"/>
      <c r="R68" s="14"/>
      <c r="S68" s="18"/>
      <c r="T68" s="18"/>
      <c r="U68" s="14"/>
      <c r="V68" s="18"/>
      <c r="W68" s="14"/>
      <c r="X68" s="14"/>
      <c r="Y68" s="25"/>
      <c r="Z68" s="14"/>
      <c r="AA68" s="14"/>
      <c r="AB68" s="18"/>
      <c r="AC68" s="14"/>
      <c r="AD68" s="14"/>
      <c r="AE68" s="14"/>
      <c r="AF68" s="14"/>
      <c r="AG68" s="25"/>
      <c r="AH68" s="18"/>
      <c r="AI68" s="18"/>
      <c r="AJ68" s="14"/>
      <c r="AK68" s="18"/>
      <c r="AL68" s="18"/>
      <c r="AM68" s="18"/>
      <c r="AN68" s="7"/>
      <c r="AO68" s="32"/>
      <c r="AP68" s="7"/>
      <c r="AQ68" s="26"/>
      <c r="AR68" s="7"/>
      <c r="AS68" s="7"/>
      <c r="AT68" s="26"/>
      <c r="AU68" s="26"/>
      <c r="AV68" s="7"/>
      <c r="AW68" s="26"/>
      <c r="AX68" s="32"/>
      <c r="AY68" s="26"/>
      <c r="AZ68" s="7"/>
      <c r="BA68" s="32"/>
      <c r="BB68" s="7"/>
      <c r="BC68" s="26"/>
      <c r="BD68" s="7"/>
      <c r="BE68" s="7"/>
    </row>
    <row r="69" spans="1:57">
      <c r="A69" s="82"/>
    </row>
    <row r="70" spans="1:57" s="4" customFormat="1">
      <c r="A70" s="82"/>
      <c r="B70" s="25"/>
      <c r="C70" s="25"/>
      <c r="D70" s="25"/>
      <c r="E70" s="25"/>
      <c r="F70" s="25"/>
      <c r="G70" s="134"/>
      <c r="H70" s="25"/>
      <c r="I70" s="25"/>
      <c r="J70" s="25"/>
      <c r="K70" s="134"/>
      <c r="L70" s="25"/>
      <c r="M70" s="25"/>
      <c r="N70" s="25"/>
      <c r="O70" s="18"/>
      <c r="P70" s="18"/>
      <c r="Q70" s="14"/>
      <c r="R70" s="14"/>
      <c r="S70" s="18"/>
      <c r="T70" s="18"/>
      <c r="U70" s="14"/>
      <c r="V70" s="18"/>
      <c r="W70" s="14"/>
      <c r="X70" s="14"/>
      <c r="Y70" s="25"/>
      <c r="Z70" s="14"/>
      <c r="AA70" s="14"/>
      <c r="AB70" s="18"/>
      <c r="AC70" s="14"/>
      <c r="AD70" s="14"/>
      <c r="AE70" s="14"/>
      <c r="AF70" s="14"/>
      <c r="AG70" s="25"/>
      <c r="AH70" s="18"/>
      <c r="AI70" s="18"/>
      <c r="AJ70" s="14"/>
      <c r="AK70" s="18"/>
      <c r="AL70" s="18"/>
      <c r="AM70" s="18"/>
      <c r="AN70" s="7"/>
      <c r="AO70" s="32"/>
      <c r="AP70" s="7"/>
      <c r="AQ70" s="26"/>
      <c r="AR70" s="7"/>
      <c r="AS70" s="7"/>
      <c r="AT70" s="26"/>
      <c r="AU70" s="26"/>
      <c r="AV70" s="7"/>
      <c r="AW70" s="26"/>
      <c r="AX70" s="32"/>
      <c r="AY70" s="26"/>
      <c r="AZ70" s="7"/>
      <c r="BA70" s="32"/>
      <c r="BB70" s="7"/>
      <c r="BC70" s="26"/>
      <c r="BD70" s="7"/>
      <c r="BE70" s="7"/>
    </row>
    <row r="71" spans="1:57" s="4" customFormat="1">
      <c r="A71" s="82"/>
      <c r="B71" s="25"/>
      <c r="C71" s="25"/>
      <c r="D71" s="25"/>
      <c r="E71" s="25"/>
      <c r="F71" s="25"/>
      <c r="G71" s="134"/>
      <c r="H71" s="25"/>
      <c r="I71" s="25"/>
      <c r="J71" s="25"/>
      <c r="K71" s="134"/>
      <c r="L71" s="25"/>
      <c r="M71" s="25"/>
      <c r="N71" s="25"/>
      <c r="O71" s="18"/>
      <c r="P71" s="18"/>
      <c r="Q71" s="14"/>
      <c r="R71" s="14"/>
      <c r="S71" s="18"/>
      <c r="T71" s="18"/>
      <c r="U71" s="14"/>
      <c r="V71" s="18"/>
      <c r="W71" s="14"/>
      <c r="X71" s="14"/>
      <c r="Y71" s="25"/>
      <c r="Z71" s="14"/>
      <c r="AA71" s="14"/>
      <c r="AB71" s="18"/>
      <c r="AC71" s="14"/>
      <c r="AD71" s="14"/>
      <c r="AE71" s="14"/>
      <c r="AF71" s="14"/>
      <c r="AG71" s="25"/>
      <c r="AH71" s="18"/>
      <c r="AI71" s="18"/>
      <c r="AJ71" s="14"/>
      <c r="AK71" s="18"/>
      <c r="AL71" s="18"/>
      <c r="AM71" s="18"/>
      <c r="AN71" s="7"/>
      <c r="AO71" s="32"/>
      <c r="AP71" s="7"/>
      <c r="AQ71" s="26"/>
      <c r="AR71" s="7"/>
      <c r="AS71" s="7"/>
      <c r="AT71" s="26"/>
      <c r="AU71" s="26"/>
      <c r="AV71" s="7"/>
      <c r="AW71" s="26"/>
      <c r="AX71" s="32"/>
      <c r="AY71" s="26"/>
      <c r="AZ71" s="7"/>
      <c r="BA71" s="32"/>
      <c r="BB71" s="7"/>
      <c r="BC71" s="26"/>
      <c r="BD71" s="7"/>
      <c r="BE71" s="7"/>
    </row>
    <row r="72" spans="1:57">
      <c r="A72" s="82"/>
    </row>
    <row r="73" spans="1:57" s="4" customFormat="1">
      <c r="A73" s="82"/>
      <c r="B73" s="25"/>
      <c r="C73" s="25"/>
      <c r="D73" s="25"/>
      <c r="E73" s="25"/>
      <c r="F73" s="25"/>
      <c r="G73" s="134"/>
      <c r="H73" s="25"/>
      <c r="I73" s="25"/>
      <c r="J73" s="25"/>
      <c r="K73" s="134"/>
      <c r="L73" s="25"/>
      <c r="M73" s="25"/>
      <c r="N73" s="25"/>
      <c r="O73" s="18"/>
      <c r="P73" s="18"/>
      <c r="Q73" s="14"/>
      <c r="R73" s="14"/>
      <c r="S73" s="18"/>
      <c r="T73" s="18"/>
      <c r="U73" s="14"/>
      <c r="V73" s="18"/>
      <c r="W73" s="14"/>
      <c r="X73" s="14"/>
      <c r="Y73" s="25"/>
      <c r="Z73" s="14"/>
      <c r="AA73" s="14"/>
      <c r="AB73" s="18"/>
      <c r="AC73" s="14"/>
      <c r="AD73" s="14"/>
      <c r="AE73" s="14"/>
      <c r="AF73" s="14"/>
      <c r="AG73" s="25"/>
      <c r="AH73" s="18"/>
      <c r="AI73" s="18"/>
      <c r="AJ73" s="14"/>
      <c r="AK73" s="18"/>
      <c r="AL73" s="18"/>
      <c r="AM73" s="18"/>
      <c r="AN73" s="7"/>
      <c r="AO73" s="32"/>
      <c r="AP73" s="7"/>
      <c r="AQ73" s="26"/>
      <c r="AR73" s="7"/>
      <c r="AS73" s="7"/>
      <c r="AT73" s="26"/>
      <c r="AU73" s="26"/>
      <c r="AV73" s="7"/>
      <c r="AW73" s="26"/>
      <c r="AX73" s="32"/>
      <c r="AY73" s="26"/>
      <c r="AZ73" s="7"/>
      <c r="BA73" s="32"/>
      <c r="BB73" s="7"/>
      <c r="BC73" s="26"/>
      <c r="BD73" s="7"/>
      <c r="BE73" s="7"/>
    </row>
    <row r="74" spans="1:57" s="4" customFormat="1">
      <c r="A74" s="82"/>
      <c r="B74" s="25"/>
      <c r="C74" s="25"/>
      <c r="D74" s="25"/>
      <c r="E74" s="25"/>
      <c r="F74" s="25"/>
      <c r="G74" s="134"/>
      <c r="H74" s="25"/>
      <c r="I74" s="25"/>
      <c r="J74" s="25"/>
      <c r="K74" s="134"/>
      <c r="L74" s="25"/>
      <c r="M74" s="25"/>
      <c r="N74" s="25"/>
      <c r="O74" s="18"/>
      <c r="P74" s="18"/>
      <c r="Q74" s="14"/>
      <c r="R74" s="14"/>
      <c r="S74" s="18"/>
      <c r="T74" s="18"/>
      <c r="U74" s="14"/>
      <c r="V74" s="18"/>
      <c r="W74" s="14"/>
      <c r="X74" s="14"/>
      <c r="Y74" s="25"/>
      <c r="Z74" s="14"/>
      <c r="AA74" s="14"/>
      <c r="AB74" s="18"/>
      <c r="AC74" s="14"/>
      <c r="AD74" s="14"/>
      <c r="AE74" s="14"/>
      <c r="AF74" s="14"/>
      <c r="AG74" s="25"/>
      <c r="AH74" s="18"/>
      <c r="AI74" s="18"/>
      <c r="AJ74" s="14"/>
      <c r="AK74" s="18"/>
      <c r="AL74" s="18"/>
      <c r="AM74" s="18"/>
      <c r="AN74" s="7"/>
      <c r="AO74" s="32"/>
      <c r="AP74" s="7"/>
      <c r="AQ74" s="26"/>
      <c r="AR74" s="7"/>
      <c r="AS74" s="7"/>
      <c r="AT74" s="26"/>
      <c r="AU74" s="26"/>
      <c r="AV74" s="7"/>
      <c r="AW74" s="26"/>
      <c r="AX74" s="32"/>
      <c r="AY74" s="26"/>
      <c r="AZ74" s="7"/>
      <c r="BA74" s="32"/>
      <c r="BB74" s="7"/>
      <c r="BC74" s="26"/>
      <c r="BD74" s="7"/>
      <c r="BE74" s="7"/>
    </row>
    <row r="75" spans="1:57">
      <c r="A75" s="82"/>
    </row>
    <row r="76" spans="1:57" s="4" customFormat="1">
      <c r="A76" s="82"/>
      <c r="B76" s="25"/>
      <c r="C76" s="25"/>
      <c r="D76" s="25"/>
      <c r="E76" s="25"/>
      <c r="F76" s="25"/>
      <c r="G76" s="134"/>
      <c r="H76" s="25"/>
      <c r="I76" s="25"/>
      <c r="J76" s="25"/>
      <c r="K76" s="134"/>
      <c r="L76" s="25"/>
      <c r="M76" s="25"/>
      <c r="N76" s="25"/>
      <c r="O76" s="18"/>
      <c r="P76" s="18"/>
      <c r="Q76" s="14"/>
      <c r="R76" s="14"/>
      <c r="S76" s="18"/>
      <c r="T76" s="18"/>
      <c r="U76" s="14"/>
      <c r="V76" s="18"/>
      <c r="W76" s="14"/>
      <c r="X76" s="14"/>
      <c r="Y76" s="25"/>
      <c r="Z76" s="14"/>
      <c r="AA76" s="14"/>
      <c r="AB76" s="18"/>
      <c r="AC76" s="14"/>
      <c r="AD76" s="14"/>
      <c r="AE76" s="14"/>
      <c r="AF76" s="14"/>
      <c r="AG76" s="25"/>
      <c r="AH76" s="18"/>
      <c r="AI76" s="18"/>
      <c r="AJ76" s="14"/>
      <c r="AK76" s="18"/>
      <c r="AL76" s="18"/>
      <c r="AM76" s="18"/>
      <c r="AN76" s="7"/>
      <c r="AO76" s="32"/>
      <c r="AP76" s="7"/>
      <c r="AQ76" s="26"/>
      <c r="AR76" s="7"/>
      <c r="AS76" s="7"/>
      <c r="AT76" s="26"/>
      <c r="AU76" s="26"/>
      <c r="AV76" s="7"/>
      <c r="AW76" s="26"/>
      <c r="AX76" s="32"/>
      <c r="AY76" s="26"/>
      <c r="AZ76" s="7"/>
      <c r="BA76" s="32"/>
      <c r="BB76" s="7"/>
      <c r="BC76" s="26"/>
      <c r="BD76" s="7"/>
      <c r="BE76" s="7"/>
    </row>
    <row r="77" spans="1:57" s="4" customFormat="1">
      <c r="A77" s="82"/>
      <c r="B77" s="25"/>
      <c r="C77" s="25"/>
      <c r="D77" s="25"/>
      <c r="E77" s="25"/>
      <c r="F77" s="25"/>
      <c r="G77" s="134"/>
      <c r="H77" s="25"/>
      <c r="I77" s="25"/>
      <c r="J77" s="25"/>
      <c r="K77" s="134"/>
      <c r="L77" s="25"/>
      <c r="M77" s="25"/>
      <c r="N77" s="25"/>
      <c r="O77" s="18"/>
      <c r="P77" s="18"/>
      <c r="Q77" s="14"/>
      <c r="R77" s="14"/>
      <c r="S77" s="18"/>
      <c r="T77" s="18"/>
      <c r="U77" s="14"/>
      <c r="V77" s="18"/>
      <c r="W77" s="14"/>
      <c r="X77" s="14"/>
      <c r="Y77" s="25"/>
      <c r="Z77" s="14"/>
      <c r="AA77" s="14"/>
      <c r="AB77" s="18"/>
      <c r="AC77" s="14"/>
      <c r="AD77" s="14"/>
      <c r="AE77" s="14"/>
      <c r="AF77" s="14"/>
      <c r="AG77" s="25"/>
      <c r="AH77" s="18"/>
      <c r="AI77" s="18"/>
      <c r="AJ77" s="14"/>
      <c r="AK77" s="18"/>
      <c r="AL77" s="18"/>
      <c r="AM77" s="18"/>
      <c r="AN77" s="7"/>
      <c r="AO77" s="32"/>
      <c r="AP77" s="7"/>
      <c r="AQ77" s="26"/>
      <c r="AR77" s="7"/>
      <c r="AS77" s="7"/>
      <c r="AT77" s="26"/>
      <c r="AU77" s="26"/>
      <c r="AV77" s="7"/>
      <c r="AW77" s="26"/>
      <c r="AX77" s="32"/>
      <c r="AY77" s="26"/>
      <c r="AZ77" s="7"/>
      <c r="BA77" s="32"/>
      <c r="BB77" s="7"/>
      <c r="BC77" s="26"/>
      <c r="BD77" s="7"/>
      <c r="BE77" s="7"/>
    </row>
    <row r="78" spans="1:57">
      <c r="A78" s="82"/>
    </row>
    <row r="79" spans="1:57" s="4" customFormat="1">
      <c r="A79" s="82"/>
      <c r="B79" s="25"/>
      <c r="C79" s="25"/>
      <c r="D79" s="25"/>
      <c r="E79" s="25"/>
      <c r="F79" s="25"/>
      <c r="G79" s="134"/>
      <c r="H79" s="25"/>
      <c r="I79" s="25"/>
      <c r="J79" s="25"/>
      <c r="K79" s="134"/>
      <c r="L79" s="25"/>
      <c r="M79" s="25"/>
      <c r="N79" s="25"/>
      <c r="O79" s="18"/>
      <c r="P79" s="18"/>
      <c r="Q79" s="14"/>
      <c r="R79" s="14"/>
      <c r="S79" s="18"/>
      <c r="T79" s="18"/>
      <c r="U79" s="14"/>
      <c r="V79" s="18"/>
      <c r="W79" s="14"/>
      <c r="X79" s="14"/>
      <c r="Y79" s="25"/>
      <c r="Z79" s="14"/>
      <c r="AA79" s="14"/>
      <c r="AB79" s="18"/>
      <c r="AC79" s="14"/>
      <c r="AD79" s="14"/>
      <c r="AE79" s="14"/>
      <c r="AF79" s="14"/>
      <c r="AG79" s="25"/>
      <c r="AH79" s="18"/>
      <c r="AI79" s="18"/>
      <c r="AJ79" s="14"/>
      <c r="AK79" s="18"/>
      <c r="AL79" s="18"/>
      <c r="AM79" s="18"/>
      <c r="AN79" s="7"/>
      <c r="AO79" s="32"/>
      <c r="AP79" s="7"/>
      <c r="AQ79" s="26"/>
      <c r="AR79" s="7"/>
      <c r="AS79" s="7"/>
      <c r="AT79" s="26"/>
      <c r="AU79" s="26"/>
      <c r="AV79" s="7"/>
      <c r="AW79" s="26"/>
      <c r="AX79" s="32"/>
      <c r="AY79" s="26"/>
      <c r="AZ79" s="7"/>
      <c r="BA79" s="32"/>
      <c r="BB79" s="7"/>
      <c r="BC79" s="26"/>
      <c r="BD79" s="7"/>
      <c r="BE79" s="7"/>
    </row>
    <row r="80" spans="1:57" s="4" customFormat="1">
      <c r="A80" s="82"/>
      <c r="B80" s="25"/>
      <c r="C80" s="25"/>
      <c r="D80" s="25"/>
      <c r="E80" s="25"/>
      <c r="F80" s="25"/>
      <c r="G80" s="134"/>
      <c r="H80" s="25"/>
      <c r="I80" s="25"/>
      <c r="J80" s="25"/>
      <c r="K80" s="134"/>
      <c r="L80" s="25"/>
      <c r="M80" s="25"/>
      <c r="N80" s="25"/>
      <c r="O80" s="18"/>
      <c r="P80" s="18"/>
      <c r="Q80" s="14"/>
      <c r="R80" s="14"/>
      <c r="S80" s="18"/>
      <c r="T80" s="18"/>
      <c r="U80" s="14"/>
      <c r="V80" s="18"/>
      <c r="W80" s="14"/>
      <c r="X80" s="14"/>
      <c r="Y80" s="25"/>
      <c r="Z80" s="14"/>
      <c r="AA80" s="14"/>
      <c r="AB80" s="18"/>
      <c r="AC80" s="14"/>
      <c r="AD80" s="14"/>
      <c r="AE80" s="14"/>
      <c r="AF80" s="14"/>
      <c r="AG80" s="25"/>
      <c r="AH80" s="18"/>
      <c r="AI80" s="18"/>
      <c r="AJ80" s="14"/>
      <c r="AK80" s="18"/>
      <c r="AL80" s="18"/>
      <c r="AM80" s="18"/>
      <c r="AN80" s="7"/>
      <c r="AO80" s="32"/>
      <c r="AP80" s="7"/>
      <c r="AQ80" s="26"/>
      <c r="AR80" s="7"/>
      <c r="AS80" s="7"/>
      <c r="AT80" s="26"/>
      <c r="AU80" s="26"/>
      <c r="AV80" s="7"/>
      <c r="AW80" s="26"/>
      <c r="AX80" s="32"/>
      <c r="AY80" s="26"/>
      <c r="AZ80" s="7"/>
      <c r="BA80" s="32"/>
      <c r="BB80" s="7"/>
      <c r="BC80" s="26"/>
      <c r="BD80" s="7"/>
      <c r="BE80" s="7"/>
    </row>
    <row r="81" spans="1:56">
      <c r="A81" s="82"/>
    </row>
    <row r="82" spans="1:56">
      <c r="A82" s="82"/>
      <c r="B82" s="138"/>
    </row>
    <row r="83" spans="1:56">
      <c r="A83" s="82"/>
      <c r="B83" s="138"/>
    </row>
    <row r="84" spans="1:56">
      <c r="A84" s="82"/>
      <c r="B84" s="138"/>
    </row>
    <row r="85" spans="1:56">
      <c r="A85" s="97"/>
      <c r="B85" s="139"/>
      <c r="C85" s="71"/>
      <c r="D85" s="71"/>
      <c r="E85" s="71"/>
      <c r="F85" s="71"/>
      <c r="G85" s="136"/>
      <c r="H85" s="71"/>
      <c r="I85" s="71"/>
      <c r="J85" s="71"/>
      <c r="K85" s="136"/>
      <c r="L85" s="71"/>
      <c r="M85" s="71"/>
      <c r="N85" s="71"/>
      <c r="O85" s="63"/>
      <c r="P85" s="63"/>
      <c r="Q85" s="52"/>
      <c r="R85" s="52"/>
      <c r="S85" s="63"/>
      <c r="T85" s="63"/>
      <c r="U85" s="52"/>
      <c r="V85" s="63"/>
      <c r="W85" s="52"/>
      <c r="X85" s="52"/>
      <c r="Y85" s="71"/>
      <c r="Z85" s="52"/>
      <c r="AA85" s="52"/>
      <c r="AB85" s="63"/>
      <c r="AC85" s="52"/>
      <c r="AD85" s="52"/>
      <c r="AE85" s="52"/>
      <c r="AF85" s="52"/>
      <c r="AG85" s="71"/>
      <c r="AH85" s="63"/>
      <c r="AI85" s="63"/>
      <c r="AJ85" s="52"/>
      <c r="AK85" s="63"/>
      <c r="AL85" s="63"/>
      <c r="AM85" s="63"/>
      <c r="AN85" s="51"/>
      <c r="AO85" s="54"/>
      <c r="AP85" s="51"/>
      <c r="AQ85" s="53"/>
      <c r="AR85" s="51"/>
      <c r="AS85" s="51"/>
      <c r="AT85" s="53"/>
      <c r="AU85" s="53"/>
      <c r="AV85" s="51"/>
      <c r="AW85" s="53"/>
      <c r="AX85" s="54"/>
      <c r="AY85" s="53"/>
      <c r="AZ85" s="51"/>
      <c r="BA85" s="54"/>
      <c r="BB85" s="51"/>
      <c r="BC85" s="53"/>
      <c r="BD85" s="51"/>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B34"/>
  <sheetViews>
    <sheetView workbookViewId="0"/>
  </sheetViews>
  <sheetFormatPr defaultRowHeight="11.4"/>
  <cols>
    <col min="1" max="1" width="13.25" style="1" bestFit="1" customWidth="1"/>
    <col min="2" max="2" width="27" style="2" bestFit="1" customWidth="1"/>
  </cols>
  <sheetData>
    <row r="1" spans="1:28">
      <c r="A1" s="1" t="s">
        <v>2</v>
      </c>
      <c r="B1" s="2" t="s">
        <v>20</v>
      </c>
      <c r="C1">
        <v>4.7370200000000002</v>
      </c>
      <c r="D1">
        <v>0.31739000000000001</v>
      </c>
      <c r="E1">
        <v>4</v>
      </c>
      <c r="F1">
        <v>0.28853337326301209</v>
      </c>
      <c r="G1">
        <v>3.9305818332217877</v>
      </c>
      <c r="H1">
        <v>0.28569894944458851</v>
      </c>
      <c r="I1">
        <v>5.162927910866542</v>
      </c>
      <c r="J1">
        <v>0.3245317568097506</v>
      </c>
      <c r="K1">
        <v>5.7613856467502913</v>
      </c>
      <c r="L1">
        <v>0.34649414787496624</v>
      </c>
      <c r="M1">
        <v>4.8514909034136098</v>
      </c>
      <c r="N1">
        <v>0.31559344130610079</v>
      </c>
      <c r="O1">
        <v>5.2896050944662489</v>
      </c>
      <c r="P1">
        <v>0.34170423132278704</v>
      </c>
      <c r="Q1">
        <v>5.4709940492983939</v>
      </c>
      <c r="R1">
        <v>0.35109193975551312</v>
      </c>
      <c r="S1">
        <v>5.6936877450562848</v>
      </c>
      <c r="T1">
        <v>0.3446410571217689</v>
      </c>
      <c r="U1">
        <v>5.4176865532197587</v>
      </c>
      <c r="V1">
        <v>0.33935496300769086</v>
      </c>
      <c r="W1">
        <v>5.3415635551249663</v>
      </c>
      <c r="X1">
        <v>0.34010936345102183</v>
      </c>
      <c r="Y1">
        <v>5.4822918757519501</v>
      </c>
      <c r="Z1">
        <v>0.33968254556432637</v>
      </c>
      <c r="AA1">
        <v>5.3840391519201738</v>
      </c>
      <c r="AB1">
        <v>0.33344263283293946</v>
      </c>
    </row>
    <row r="2" spans="1:28">
      <c r="A2" s="1" t="s">
        <v>3</v>
      </c>
      <c r="B2" s="2" t="s">
        <v>21</v>
      </c>
      <c r="C2">
        <v>5.0983400000000003</v>
      </c>
      <c r="D2">
        <v>0.33961000000000002</v>
      </c>
      <c r="E2">
        <v>4</v>
      </c>
      <c r="F2">
        <v>0.28853337326301221</v>
      </c>
      <c r="G2">
        <v>4.0286622778327192</v>
      </c>
      <c r="H2">
        <v>0.28969402459101001</v>
      </c>
      <c r="I2">
        <v>5.1547092607979348</v>
      </c>
      <c r="J2">
        <v>0.32647875804472953</v>
      </c>
      <c r="K2">
        <v>5.7486181267391272</v>
      </c>
      <c r="L2">
        <v>0.34898970870939588</v>
      </c>
      <c r="M2">
        <v>4.8461615540807363</v>
      </c>
      <c r="N2">
        <v>0.31693029462994382</v>
      </c>
      <c r="O2">
        <v>5.2856711238114906</v>
      </c>
      <c r="P2">
        <v>0.34262706689356986</v>
      </c>
      <c r="Q2">
        <v>5.4665060878515703</v>
      </c>
      <c r="R2">
        <v>0.35223474036519159</v>
      </c>
      <c r="S2">
        <v>5.6838967295703409</v>
      </c>
      <c r="T2">
        <v>0.34669614621285472</v>
      </c>
      <c r="U2">
        <v>5.4115177096662457</v>
      </c>
      <c r="V2">
        <v>0.34093365067751435</v>
      </c>
      <c r="W2">
        <v>5.3369683248322808</v>
      </c>
      <c r="X2">
        <v>0.34124317012197447</v>
      </c>
      <c r="Y2">
        <v>5.4749679148896613</v>
      </c>
      <c r="Z2">
        <v>0.34153568737614215</v>
      </c>
      <c r="AA2">
        <v>5.3779567970280633</v>
      </c>
      <c r="AB2">
        <v>0.33492879349964777</v>
      </c>
    </row>
    <row r="3" spans="1:28">
      <c r="A3" s="1" t="s">
        <v>4</v>
      </c>
      <c r="B3" s="3">
        <v>1</v>
      </c>
      <c r="C3">
        <v>4.5772700000000004</v>
      </c>
      <c r="D3">
        <v>0.30487999999999998</v>
      </c>
      <c r="E3">
        <v>4.0583503044475977</v>
      </c>
      <c r="F3">
        <v>0.29089035119244433</v>
      </c>
      <c r="G3">
        <v>4.1286937647223247</v>
      </c>
      <c r="H3">
        <v>0.29370151370528341</v>
      </c>
      <c r="I3">
        <v>5.1304390466796983</v>
      </c>
      <c r="J3">
        <v>0.32807648340508377</v>
      </c>
      <c r="K3">
        <v>5.7108607829975524</v>
      </c>
      <c r="L3">
        <v>0.35112481259832468</v>
      </c>
      <c r="M3">
        <v>4.8304988531206607</v>
      </c>
      <c r="N3">
        <v>0.3178040618890412</v>
      </c>
      <c r="O3">
        <v>5.2741119406445049</v>
      </c>
      <c r="P3">
        <v>0.343186856981609</v>
      </c>
      <c r="Q3">
        <v>5.4533051699980657</v>
      </c>
      <c r="R3">
        <v>0.35302380796471367</v>
      </c>
      <c r="S3">
        <v>5.6549549130374661</v>
      </c>
      <c r="T3">
        <v>0.34842588605284996</v>
      </c>
      <c r="U3">
        <v>5.3933386014978169</v>
      </c>
      <c r="V3">
        <v>0.34213328378340002</v>
      </c>
      <c r="W3">
        <v>5.3234563761392746</v>
      </c>
      <c r="X3">
        <v>0.34199448204694177</v>
      </c>
      <c r="Y3">
        <v>5.4533744147956495</v>
      </c>
      <c r="Z3">
        <v>0.34296972973807272</v>
      </c>
      <c r="AA3">
        <v>5.3600094758733636</v>
      </c>
      <c r="AB3">
        <v>0.33610987078429133</v>
      </c>
    </row>
    <row r="4" spans="1:28">
      <c r="A4" s="1" t="s">
        <v>5</v>
      </c>
      <c r="B4" s="3">
        <v>29</v>
      </c>
      <c r="C4">
        <v>5.08725</v>
      </c>
      <c r="D4">
        <v>0.33317999999999998</v>
      </c>
      <c r="E4">
        <v>4.117381560501018</v>
      </c>
      <c r="F4">
        <v>0.29325164049252117</v>
      </c>
      <c r="G4">
        <v>4.2307151045422904</v>
      </c>
      <c r="H4">
        <v>0.29772145536155104</v>
      </c>
      <c r="I4">
        <v>5.0910499592295047</v>
      </c>
      <c r="J4">
        <v>0.32926353320122953</v>
      </c>
      <c r="K4">
        <v>5.6495646090709943</v>
      </c>
      <c r="L4">
        <v>0.35281740869668116</v>
      </c>
      <c r="M4">
        <v>4.8051047093475345</v>
      </c>
      <c r="N4">
        <v>0.31818116469764013</v>
      </c>
      <c r="O4">
        <v>5.2553717578919343</v>
      </c>
      <c r="P4">
        <v>0.34336208916775496</v>
      </c>
      <c r="Q4">
        <v>5.4318985996078295</v>
      </c>
      <c r="R4">
        <v>0.35342881912874385</v>
      </c>
      <c r="S4">
        <v>5.6079745132362619</v>
      </c>
      <c r="T4">
        <v>0.34976380370975302</v>
      </c>
      <c r="U4">
        <v>5.3638478416464253</v>
      </c>
      <c r="V4">
        <v>0.34290776109785059</v>
      </c>
      <c r="W4">
        <v>5.3015469656566312</v>
      </c>
      <c r="X4">
        <v>0.34233442672998776</v>
      </c>
      <c r="Y4">
        <v>5.4183412015687509</v>
      </c>
      <c r="Z4">
        <v>0.3439295632063693</v>
      </c>
      <c r="AA4">
        <v>5.3308868939430756</v>
      </c>
      <c r="AB4">
        <v>0.33694047654917703</v>
      </c>
    </row>
    <row r="5" spans="1:28">
      <c r="A5" s="1" t="s">
        <v>6</v>
      </c>
      <c r="B5" s="3">
        <v>1</v>
      </c>
      <c r="C5">
        <v>5.2397799999999997</v>
      </c>
      <c r="D5">
        <v>0.34303</v>
      </c>
      <c r="E5">
        <v>4.177101714906966</v>
      </c>
      <c r="F5">
        <v>0.29561724904957676</v>
      </c>
      <c r="G5">
        <v>4.3347658799761088</v>
      </c>
      <c r="H5">
        <v>0.30175388825381755</v>
      </c>
      <c r="I5">
        <v>5.0380556989884093</v>
      </c>
      <c r="J5">
        <v>0.32999428977520623</v>
      </c>
      <c r="K5">
        <v>5.5670851825481602</v>
      </c>
      <c r="L5">
        <v>0.35400245148562431</v>
      </c>
      <c r="M5">
        <v>4.7709550054653604</v>
      </c>
      <c r="N5">
        <v>0.31804711120628781</v>
      </c>
      <c r="O5">
        <v>5.2301707502673453</v>
      </c>
      <c r="P5">
        <v>0.34314602937736544</v>
      </c>
      <c r="Q5">
        <v>5.4031090191760169</v>
      </c>
      <c r="R5">
        <v>0.35343420950538135</v>
      </c>
      <c r="S5">
        <v>5.5447609605841759</v>
      </c>
      <c r="T5">
        <v>0.35065848375832193</v>
      </c>
      <c r="U5">
        <v>5.3241787434745502</v>
      </c>
      <c r="V5">
        <v>0.34322731989200372</v>
      </c>
      <c r="W5">
        <v>5.2720820597422602</v>
      </c>
      <c r="X5">
        <v>0.34224994028758615</v>
      </c>
      <c r="Y5">
        <v>5.3712145819464254</v>
      </c>
      <c r="Z5">
        <v>0.34437830191912611</v>
      </c>
      <c r="AA5">
        <v>5.2917082157286472</v>
      </c>
      <c r="AB5">
        <v>0.33738869108056935</v>
      </c>
    </row>
    <row r="6" spans="1:28">
      <c r="A6" s="1" t="s">
        <v>7</v>
      </c>
      <c r="B6" s="3" t="b">
        <v>1</v>
      </c>
      <c r="C6">
        <v>5.1855599999999997</v>
      </c>
      <c r="D6">
        <v>0.33822999999999998</v>
      </c>
      <c r="E6">
        <v>4.2375188071511634</v>
      </c>
      <c r="F6">
        <v>0.29798718476437203</v>
      </c>
      <c r="G6">
        <v>4.4408864610965288</v>
      </c>
      <c r="H6">
        <v>0.30579885119632211</v>
      </c>
      <c r="I6">
        <v>4.9734928056579548</v>
      </c>
      <c r="J6">
        <v>0.33024067056168888</v>
      </c>
      <c r="K6">
        <v>5.4665921415353278</v>
      </c>
      <c r="L6">
        <v>0.35463440043535471</v>
      </c>
      <c r="M6">
        <v>4.7293620954429549</v>
      </c>
      <c r="N6">
        <v>0.31740705301547895</v>
      </c>
      <c r="O6">
        <v>5.1994773783608617</v>
      </c>
      <c r="P6">
        <v>0.34254698066701744</v>
      </c>
      <c r="Q6">
        <v>5.3680427961332393</v>
      </c>
      <c r="R6">
        <v>0.35303977194547498</v>
      </c>
      <c r="S6">
        <v>5.4677435164590591</v>
      </c>
      <c r="T6">
        <v>0.35107554414603243</v>
      </c>
      <c r="U6">
        <v>5.2758557681782499</v>
      </c>
      <c r="V6">
        <v>0.34307967970061065</v>
      </c>
      <c r="W6">
        <v>5.2361939782063418</v>
      </c>
      <c r="X6">
        <v>0.34174426948633801</v>
      </c>
      <c r="Y6">
        <v>5.3138056054918437</v>
      </c>
      <c r="Z6">
        <v>0.34429870109926747</v>
      </c>
      <c r="AA6">
        <v>5.2439790558622041</v>
      </c>
      <c r="AB6">
        <v>0.33743728974538861</v>
      </c>
    </row>
    <row r="7" spans="1:28">
      <c r="A7" s="1" t="s">
        <v>8</v>
      </c>
      <c r="B7" s="3">
        <v>1</v>
      </c>
      <c r="C7">
        <v>5.0989899999999997</v>
      </c>
      <c r="D7">
        <v>0.33106999999999998</v>
      </c>
      <c r="E7">
        <v>4.2986409705406174</v>
      </c>
      <c r="F7">
        <v>0.30036145555211902</v>
      </c>
      <c r="G7">
        <v>4.549118021028522</v>
      </c>
      <c r="H7">
        <v>0.30985638312391206</v>
      </c>
      <c r="I7">
        <v>4.8998423950215422</v>
      </c>
      <c r="J7">
        <v>0.32999320728522485</v>
      </c>
      <c r="K7">
        <v>5.3519473772414727</v>
      </c>
      <c r="L7">
        <v>0.35468897010213529</v>
      </c>
      <c r="M7">
        <v>4.6819243714869057</v>
      </c>
      <c r="N7">
        <v>0.31628558720253747</v>
      </c>
      <c r="O7">
        <v>5.164471171241809</v>
      </c>
      <c r="P7">
        <v>0.34158796414269926</v>
      </c>
      <c r="Q7">
        <v>5.3280475057656655</v>
      </c>
      <c r="R7">
        <v>0.35226066446324877</v>
      </c>
      <c r="S7">
        <v>5.3798819180467605</v>
      </c>
      <c r="T7">
        <v>0.35099895747607512</v>
      </c>
      <c r="U7">
        <v>5.2207359405983258</v>
      </c>
      <c r="V7">
        <v>0.34247051425342911</v>
      </c>
      <c r="W7">
        <v>5.1952618798960319</v>
      </c>
      <c r="X7">
        <v>0.3408368469715517</v>
      </c>
      <c r="Y7">
        <v>5.2483204669748327</v>
      </c>
      <c r="Z7">
        <v>0.3436938197616598</v>
      </c>
      <c r="AA7">
        <v>5.189533619190593</v>
      </c>
      <c r="AB7">
        <v>0.33708440492420011</v>
      </c>
    </row>
    <row r="8" spans="1:28">
      <c r="A8" s="1" t="s">
        <v>9</v>
      </c>
      <c r="B8" s="3" t="b">
        <v>0</v>
      </c>
      <c r="C8">
        <v>5.10494</v>
      </c>
      <c r="D8">
        <v>0.33128999999999997</v>
      </c>
      <c r="E8">
        <v>4.3604764332985262</v>
      </c>
      <c r="F8">
        <v>0.30274006934250863</v>
      </c>
      <c r="G8">
        <v>4.6595025519238087</v>
      </c>
      <c r="H8">
        <v>0.31392652309241753</v>
      </c>
      <c r="I8">
        <v>4.8199348110563029</v>
      </c>
      <c r="J8">
        <v>0.32926140982074975</v>
      </c>
      <c r="K8">
        <v>5.2275566236648832</v>
      </c>
      <c r="L8">
        <v>0.35416406340427464</v>
      </c>
      <c r="M8">
        <v>4.6304648387254632</v>
      </c>
      <c r="N8">
        <v>0.31472581106972947</v>
      </c>
      <c r="O8">
        <v>5.1264973978180661</v>
      </c>
      <c r="P8">
        <v>0.34030583427161776</v>
      </c>
      <c r="Q8">
        <v>5.2846601446525057</v>
      </c>
      <c r="R8">
        <v>0.35112682772231618</v>
      </c>
      <c r="S8">
        <v>5.2845526373009122</v>
      </c>
      <c r="T8">
        <v>0.35043166693122607</v>
      </c>
      <c r="U8">
        <v>5.1609374847971177</v>
      </c>
      <c r="V8">
        <v>0.34142323343697034</v>
      </c>
      <c r="W8">
        <v>5.1508587623944111</v>
      </c>
      <c r="X8">
        <v>0.33956254448158218</v>
      </c>
      <c r="Y8">
        <v>5.1772757235441116</v>
      </c>
      <c r="Z8">
        <v>0.34258690315688611</v>
      </c>
      <c r="AA8">
        <v>5.1304642133117495</v>
      </c>
      <c r="AB8">
        <v>0.33634359778278211</v>
      </c>
    </row>
    <row r="9" spans="1:28">
      <c r="A9" s="1" t="s">
        <v>10</v>
      </c>
      <c r="B9" s="3" t="b">
        <v>1</v>
      </c>
      <c r="C9">
        <v>5.10365</v>
      </c>
      <c r="D9">
        <v>0.33062999999999998</v>
      </c>
      <c r="E9">
        <v>4.423033519671951</v>
      </c>
      <c r="F9">
        <v>0.30512303407973684</v>
      </c>
      <c r="G9">
        <v>4.7720828812531524</v>
      </c>
      <c r="H9">
        <v>0.31800931027902779</v>
      </c>
      <c r="I9">
        <v>4.7368408574013312</v>
      </c>
      <c r="J9">
        <v>0.32807340073442659</v>
      </c>
      <c r="K9">
        <v>5.0982001477063692</v>
      </c>
      <c r="L9">
        <v>0.35307985221180049</v>
      </c>
      <c r="M9">
        <v>4.5769610581438096</v>
      </c>
      <c r="N9">
        <v>0.31278766593910623</v>
      </c>
      <c r="O9">
        <v>5.0870153689063686</v>
      </c>
      <c r="P9">
        <v>0.33874986258569184</v>
      </c>
      <c r="Q9">
        <v>5.2395480647494237</v>
      </c>
      <c r="R9">
        <v>0.34968183443276829</v>
      </c>
      <c r="S9">
        <v>5.1854191250192994</v>
      </c>
      <c r="T9">
        <v>0.34939547316898367</v>
      </c>
      <c r="U9">
        <v>5.0987584218957061</v>
      </c>
      <c r="V9">
        <v>0.33997808366568899</v>
      </c>
      <c r="W9">
        <v>5.1046910126055121</v>
      </c>
      <c r="X9">
        <v>0.33797033274648181</v>
      </c>
      <c r="Y9">
        <v>5.1034015848473713</v>
      </c>
      <c r="Z9">
        <v>0.34102048946930186</v>
      </c>
      <c r="AA9">
        <v>5.0690408423670945</v>
      </c>
      <c r="AB9">
        <v>0.3352433371241299</v>
      </c>
    </row>
    <row r="10" spans="1:28">
      <c r="A10" s="1" t="s">
        <v>11</v>
      </c>
      <c r="B10" s="3" t="b">
        <v>0</v>
      </c>
      <c r="C10">
        <v>5.06921</v>
      </c>
      <c r="D10">
        <v>0.32699</v>
      </c>
      <c r="E10">
        <v>4.4863206510524245</v>
      </c>
      <c r="F10">
        <v>0.30751035772253066</v>
      </c>
      <c r="G10">
        <v>4.88690268842275</v>
      </c>
      <c r="H10">
        <v>0.32210478398266762</v>
      </c>
      <c r="I10">
        <v>4.6537537880959619</v>
      </c>
      <c r="J10">
        <v>0.32647483454919951</v>
      </c>
      <c r="K10">
        <v>4.9688490461930703</v>
      </c>
      <c r="L10">
        <v>0.351478002152807</v>
      </c>
      <c r="M10">
        <v>4.5234691500244333</v>
      </c>
      <c r="N10">
        <v>0.31054563364111326</v>
      </c>
      <c r="O10">
        <v>5.0475423567360167</v>
      </c>
      <c r="P10">
        <v>0.33697984420421273</v>
      </c>
      <c r="Q10">
        <v>5.1944448979879514</v>
      </c>
      <c r="R10">
        <v>0.34798121487636086</v>
      </c>
      <c r="S10">
        <v>5.0862910264841927</v>
      </c>
      <c r="T10">
        <v>0.34793019653452673</v>
      </c>
      <c r="U10">
        <v>5.0365882584109718</v>
      </c>
      <c r="V10">
        <v>0.33819060123484607</v>
      </c>
      <c r="W10">
        <v>5.0585328312625499</v>
      </c>
      <c r="X10">
        <v>0.3361213995703079</v>
      </c>
      <c r="Y10">
        <v>5.0295369926056344</v>
      </c>
      <c r="Z10">
        <v>0.33905477509846593</v>
      </c>
      <c r="AA10">
        <v>5.0076239720554074</v>
      </c>
      <c r="AB10">
        <v>0.33382590534832213</v>
      </c>
    </row>
    <row r="11" spans="1:28">
      <c r="A11" s="1" t="s">
        <v>12</v>
      </c>
      <c r="B11" s="3" t="b">
        <v>0</v>
      </c>
      <c r="C11" t="s">
        <v>0</v>
      </c>
      <c r="D11" t="s">
        <v>0</v>
      </c>
      <c r="E11">
        <v>4.550346347109631</v>
      </c>
      <c r="F11">
        <v>0.30990204824417522</v>
      </c>
      <c r="G11">
        <v>5.0040065217211636</v>
      </c>
      <c r="H11">
        <v>0.32621298362437678</v>
      </c>
      <c r="I11">
        <v>4.5738665926178355</v>
      </c>
      <c r="J11">
        <v>0.32452714326708065</v>
      </c>
      <c r="K11">
        <v>4.8444742094152078</v>
      </c>
      <c r="L11">
        <v>0.34942007142673348</v>
      </c>
      <c r="M11">
        <v>4.4720447783977537</v>
      </c>
      <c r="N11">
        <v>0.30808587421961631</v>
      </c>
      <c r="O11">
        <v>5.0095952870279969</v>
      </c>
      <c r="P11">
        <v>0.33506379994094293</v>
      </c>
      <c r="Q11">
        <v>5.1510839337725844</v>
      </c>
      <c r="R11">
        <v>0.34609032290892811</v>
      </c>
      <c r="S11">
        <v>4.9909777789306151</v>
      </c>
      <c r="T11">
        <v>0.34609214678718075</v>
      </c>
      <c r="U11">
        <v>4.9768161588602036</v>
      </c>
      <c r="V11">
        <v>0.33612947809182725</v>
      </c>
      <c r="W11">
        <v>5.0141580513887272</v>
      </c>
      <c r="X11">
        <v>0.33408679841812716</v>
      </c>
      <c r="Y11">
        <v>4.958520521675009</v>
      </c>
      <c r="Z11">
        <v>0.33676530134526428</v>
      </c>
      <c r="AA11">
        <v>4.9485738182597885</v>
      </c>
      <c r="AB11">
        <v>0.3321457735635982</v>
      </c>
    </row>
    <row r="12" spans="1:28">
      <c r="A12" s="1" t="s">
        <v>13</v>
      </c>
      <c r="B12" s="3" t="s">
        <v>22</v>
      </c>
      <c r="E12">
        <v>4.6151192269383197</v>
      </c>
      <c r="F12">
        <v>0.3122981136325409</v>
      </c>
      <c r="G12">
        <v>5.1234398156033496</v>
      </c>
      <c r="H12">
        <v>0.33033394874768818</v>
      </c>
      <c r="I12">
        <v>4.500249291087921</v>
      </c>
      <c r="J12">
        <v>0.32230517557176391</v>
      </c>
      <c r="K12">
        <v>4.7298552925999431</v>
      </c>
      <c r="L12">
        <v>0.34698514515728196</v>
      </c>
      <c r="M12">
        <v>4.4246641530262645</v>
      </c>
      <c r="N12">
        <v>0.30550291484973441</v>
      </c>
      <c r="O12">
        <v>4.9746324443902266</v>
      </c>
      <c r="P12">
        <v>0.33307536230238988</v>
      </c>
      <c r="Q12">
        <v>5.1111315096410097</v>
      </c>
      <c r="R12">
        <v>0.34408182444835417</v>
      </c>
      <c r="S12">
        <v>4.9031422170097683</v>
      </c>
      <c r="T12">
        <v>0.34395195914794618</v>
      </c>
      <c r="U12">
        <v>4.9217391315085592</v>
      </c>
      <c r="V12">
        <v>0.33387392204312744</v>
      </c>
      <c r="W12">
        <v>4.9732719708889324</v>
      </c>
      <c r="X12">
        <v>0.33194471787120045</v>
      </c>
      <c r="Y12">
        <v>4.8930812952068639</v>
      </c>
      <c r="Z12">
        <v>0.33424005140208074</v>
      </c>
      <c r="AA12">
        <v>4.894159645274895</v>
      </c>
      <c r="AB12">
        <v>0.33026750829221635</v>
      </c>
    </row>
    <row r="13" spans="1:28">
      <c r="A13" s="1" t="s">
        <v>14</v>
      </c>
      <c r="B13" s="3" t="b">
        <v>1</v>
      </c>
      <c r="E13">
        <v>4.6806480102185972</v>
      </c>
      <c r="F13">
        <v>0.31469856189010903</v>
      </c>
      <c r="G13">
        <v>5.245248908318521</v>
      </c>
      <c r="H13">
        <v>0.33446771901900929</v>
      </c>
      <c r="I13">
        <v>4.4357309551189541</v>
      </c>
      <c r="J13">
        <v>0.31989432043568655</v>
      </c>
      <c r="K13">
        <v>4.6293970364414587</v>
      </c>
      <c r="L13">
        <v>0.34426679619546519</v>
      </c>
      <c r="M13">
        <v>4.3831480847716309</v>
      </c>
      <c r="N13">
        <v>0.30289601721151194</v>
      </c>
      <c r="O13">
        <v>4.9439974312578867</v>
      </c>
      <c r="P13">
        <v>0.33109094583187443</v>
      </c>
      <c r="Q13">
        <v>5.076122974847026</v>
      </c>
      <c r="R13">
        <v>0.34203290496409988</v>
      </c>
      <c r="S13">
        <v>4.8261598121075187</v>
      </c>
      <c r="T13">
        <v>0.34159187982756767</v>
      </c>
      <c r="U13">
        <v>4.8734737556296084</v>
      </c>
      <c r="V13">
        <v>0.33151061284276789</v>
      </c>
      <c r="W13">
        <v>4.9374458189075954</v>
      </c>
      <c r="X13">
        <v>0.3297774768836535</v>
      </c>
      <c r="Y13">
        <v>4.8357341059756287</v>
      </c>
      <c r="Z13">
        <v>0.33157606920805538</v>
      </c>
      <c r="AA13">
        <v>4.8464725592527182</v>
      </c>
      <c r="AB13">
        <v>0.32826329021521244</v>
      </c>
    </row>
    <row r="14" spans="1:28">
      <c r="A14" s="1" t="s">
        <v>15</v>
      </c>
      <c r="B14" s="3" t="b">
        <v>0</v>
      </c>
      <c r="E14">
        <v>4.7469415183897734</v>
      </c>
      <c r="F14">
        <v>0.31710340103399881</v>
      </c>
      <c r="G14">
        <v>5.369481059888666</v>
      </c>
      <c r="H14">
        <v>0.33861433422800324</v>
      </c>
      <c r="I14">
        <v>4.3827909881799227</v>
      </c>
      <c r="J14">
        <v>0.31738722566970479</v>
      </c>
      <c r="K14">
        <v>4.5469599953862847</v>
      </c>
      <c r="L14">
        <v>0.34136948916741805</v>
      </c>
      <c r="M14">
        <v>4.3490920128543991</v>
      </c>
      <c r="N14">
        <v>0.30036536291922072</v>
      </c>
      <c r="O14">
        <v>4.91886753400534</v>
      </c>
      <c r="P14">
        <v>0.32918681054148502</v>
      </c>
      <c r="Q14">
        <v>5.0474036877497541</v>
      </c>
      <c r="R14">
        <v>0.34002230328289795</v>
      </c>
      <c r="S14">
        <v>4.7629889548720294</v>
      </c>
      <c r="T14">
        <v>0.33910260535077968</v>
      </c>
      <c r="U14">
        <v>4.8338748425508449</v>
      </c>
      <c r="V14">
        <v>0.32913037113795929</v>
      </c>
      <c r="W14">
        <v>4.9080563743738201</v>
      </c>
      <c r="X14">
        <v>0.327668361311235</v>
      </c>
      <c r="Y14">
        <v>4.788682774302786</v>
      </c>
      <c r="Z14">
        <v>0.32887573010492616</v>
      </c>
      <c r="AA14">
        <v>4.8073451481658642</v>
      </c>
      <c r="AB14">
        <v>0.32621014030930734</v>
      </c>
    </row>
    <row r="15" spans="1:28">
      <c r="A15" s="1" t="s">
        <v>16</v>
      </c>
      <c r="B15" s="3" t="b">
        <v>0</v>
      </c>
      <c r="E15">
        <v>4.8140086758378873</v>
      </c>
      <c r="F15">
        <v>0.31951263909599481</v>
      </c>
      <c r="G15">
        <v>5.4961844704446925</v>
      </c>
      <c r="H15">
        <v>0.34277383428797314</v>
      </c>
      <c r="I15">
        <v>4.3434638435112189</v>
      </c>
      <c r="J15">
        <v>0.31488023751968042</v>
      </c>
      <c r="K15">
        <v>4.4857121786909468</v>
      </c>
      <c r="L15">
        <v>0.33840456595739998</v>
      </c>
      <c r="M15">
        <v>4.3238046930194836</v>
      </c>
      <c r="N15">
        <v>0.29800820359810615</v>
      </c>
      <c r="O15">
        <v>4.9002084804909938</v>
      </c>
      <c r="P15">
        <v>0.32743613128257987</v>
      </c>
      <c r="Q15">
        <v>5.0260773144463808</v>
      </c>
      <c r="R15">
        <v>0.3381272856997985</v>
      </c>
      <c r="S15">
        <v>4.7160572659202362</v>
      </c>
      <c r="T15">
        <v>0.33657979713972397</v>
      </c>
      <c r="U15">
        <v>4.8044641562945589</v>
      </c>
      <c r="V15">
        <v>0.32682466828256251</v>
      </c>
      <c r="W15">
        <v>4.8862330571592487</v>
      </c>
      <c r="X15">
        <v>0.32569842328258736</v>
      </c>
      <c r="Y15">
        <v>4.7537354564778322</v>
      </c>
      <c r="Z15">
        <v>0.32624280661005878</v>
      </c>
      <c r="AA15">
        <v>4.7782810564794937</v>
      </c>
      <c r="AB15">
        <v>0.32418695997396513</v>
      </c>
    </row>
    <row r="16" spans="1:28">
      <c r="A16" s="1" t="s">
        <v>17</v>
      </c>
      <c r="B16" s="3">
        <v>1</v>
      </c>
      <c r="E16">
        <v>4.8818585110971053</v>
      </c>
      <c r="F16">
        <v>0.32192628412257274</v>
      </c>
      <c r="G16">
        <v>5.6254082989273257</v>
      </c>
      <c r="H16">
        <v>0.34694625923624467</v>
      </c>
      <c r="I16">
        <v>4.3192608412275435</v>
      </c>
      <c r="J16">
        <v>0.31246969813428371</v>
      </c>
      <c r="K16">
        <v>4.448007305602875</v>
      </c>
      <c r="L16">
        <v>0.3354859669016238</v>
      </c>
      <c r="M16">
        <v>4.3082579027868473</v>
      </c>
      <c r="N16">
        <v>0.2959151235589686</v>
      </c>
      <c r="O16">
        <v>4.8887373276772861</v>
      </c>
      <c r="P16">
        <v>0.32590618567728652</v>
      </c>
      <c r="Q16">
        <v>5.0129634155029859</v>
      </c>
      <c r="R16">
        <v>0.33642067667778186</v>
      </c>
      <c r="S16">
        <v>4.6871683037389609</v>
      </c>
      <c r="T16">
        <v>0.33412040529914416</v>
      </c>
      <c r="U16">
        <v>4.7863719330398773</v>
      </c>
      <c r="V16">
        <v>0.32468211114425738</v>
      </c>
      <c r="W16">
        <v>4.8728145251057819</v>
      </c>
      <c r="X16">
        <v>0.32394336641139754</v>
      </c>
      <c r="Y16">
        <v>4.7322351583260982</v>
      </c>
      <c r="Z16">
        <v>0.32377848049680041</v>
      </c>
      <c r="AA16">
        <v>4.7603972009377866</v>
      </c>
      <c r="AB16">
        <v>0.32227149889486056</v>
      </c>
    </row>
    <row r="17" spans="5:28">
      <c r="E17">
        <v>4.950500158065144</v>
      </c>
      <c r="F17">
        <v>0.32434434417492763</v>
      </c>
      <c r="G17">
        <v>5.7572026821600106</v>
      </c>
      <c r="H17">
        <v>0.35113164923455242</v>
      </c>
      <c r="I17">
        <v>4.3111120891334584</v>
      </c>
      <c r="J17">
        <v>0.31024824319024941</v>
      </c>
      <c r="K17">
        <v>4.4352943532497093</v>
      </c>
      <c r="L17">
        <v>0.33272585212503381</v>
      </c>
      <c r="M17">
        <v>4.303049096586391</v>
      </c>
      <c r="N17">
        <v>0.29416655869389918</v>
      </c>
      <c r="O17">
        <v>4.8848949055337512</v>
      </c>
      <c r="P17">
        <v>0.32465576867721291</v>
      </c>
      <c r="Q17">
        <v>5.0085659507016054</v>
      </c>
      <c r="R17">
        <v>0.33496806024448689</v>
      </c>
      <c r="S17">
        <v>4.6774322549437146</v>
      </c>
      <c r="T17">
        <v>0.33181894287823105</v>
      </c>
      <c r="U17">
        <v>4.7802934467802407</v>
      </c>
      <c r="V17">
        <v>0.32278503699230909</v>
      </c>
      <c r="W17">
        <v>4.8683164448750338</v>
      </c>
      <c r="X17">
        <v>0.32247063654897812</v>
      </c>
      <c r="Y17">
        <v>4.7250081242480499</v>
      </c>
      <c r="Z17">
        <v>0.32157745443567359</v>
      </c>
      <c r="AA17">
        <v>4.7543808480798262</v>
      </c>
      <c r="AB17">
        <v>0.32053736716706055</v>
      </c>
    </row>
    <row r="18" spans="5:28">
      <c r="E18">
        <v>5.0199428572328557</v>
      </c>
      <c r="F18">
        <v>0.3267668273289992</v>
      </c>
      <c r="G18">
        <v>5.8916187543012111</v>
      </c>
      <c r="H18">
        <v>0.35533004456942607</v>
      </c>
      <c r="I18">
        <v>4.3193307392020657</v>
      </c>
      <c r="J18">
        <v>0.30830124195527048</v>
      </c>
      <c r="K18">
        <v>4.4480618732608734</v>
      </c>
      <c r="L18">
        <v>0.33023029129060416</v>
      </c>
      <c r="M18">
        <v>4.3083784459192644</v>
      </c>
      <c r="N18">
        <v>0.29282970537005615</v>
      </c>
      <c r="O18">
        <v>4.8888288761885095</v>
      </c>
      <c r="P18">
        <v>0.32373293310643009</v>
      </c>
      <c r="Q18">
        <v>5.013053912148429</v>
      </c>
      <c r="R18">
        <v>0.33382525963480841</v>
      </c>
      <c r="S18">
        <v>4.6872232704296586</v>
      </c>
      <c r="T18">
        <v>0.32976385378714523</v>
      </c>
      <c r="U18">
        <v>4.7864622903337537</v>
      </c>
      <c r="V18">
        <v>0.3212063493224856</v>
      </c>
      <c r="W18">
        <v>4.8729116751677193</v>
      </c>
      <c r="X18">
        <v>0.32133682987802548</v>
      </c>
      <c r="Y18">
        <v>4.7323320851103388</v>
      </c>
      <c r="Z18">
        <v>0.31972431262385781</v>
      </c>
      <c r="AA18">
        <v>4.7604632029719367</v>
      </c>
      <c r="AB18">
        <v>0.31905120650035224</v>
      </c>
    </row>
    <row r="19" spans="5:28">
      <c r="E19">
        <v>5.0901959569281878</v>
      </c>
      <c r="F19">
        <v>0.3291937416755002</v>
      </c>
      <c r="G19" t="s">
        <v>0</v>
      </c>
      <c r="H19" t="s">
        <v>0</v>
      </c>
      <c r="I19">
        <v>4.3436009533203022</v>
      </c>
      <c r="J19">
        <v>0.30670351659491624</v>
      </c>
      <c r="K19">
        <v>4.4858192170024482</v>
      </c>
      <c r="L19">
        <v>0.32809518740167537</v>
      </c>
      <c r="M19">
        <v>4.32404114687934</v>
      </c>
      <c r="N19">
        <v>0.29195593811095877</v>
      </c>
      <c r="O19">
        <v>4.9003880593554952</v>
      </c>
      <c r="P19">
        <v>0.32317314301839095</v>
      </c>
      <c r="Q19">
        <v>5.0262548300019336</v>
      </c>
      <c r="R19">
        <v>0.33303619203528634</v>
      </c>
      <c r="S19">
        <v>4.7161650869625333</v>
      </c>
      <c r="T19">
        <v>0.32803411394714999</v>
      </c>
      <c r="U19">
        <v>4.8046413985021825</v>
      </c>
      <c r="V19">
        <v>0.32000671621659993</v>
      </c>
      <c r="W19">
        <v>4.8864236238607255</v>
      </c>
      <c r="X19">
        <v>0.32058551795305817</v>
      </c>
      <c r="Y19">
        <v>4.7539255852043505</v>
      </c>
      <c r="Z19">
        <v>0.31829027026192724</v>
      </c>
      <c r="AA19">
        <v>4.7784105241266364</v>
      </c>
      <c r="AB19">
        <v>0.31787012921570867</v>
      </c>
    </row>
    <row r="20" spans="5:28">
      <c r="E20">
        <v>5.1612689145746415</v>
      </c>
      <c r="F20">
        <v>0.33162509531994244</v>
      </c>
      <c r="I20">
        <v>4.3829900407704958</v>
      </c>
      <c r="J20">
        <v>0.30551646679877048</v>
      </c>
      <c r="K20">
        <v>4.5471153909290063</v>
      </c>
      <c r="L20">
        <v>0.32640259130331889</v>
      </c>
      <c r="M20">
        <v>4.3494352906524663</v>
      </c>
      <c r="N20">
        <v>0.29157883530235984</v>
      </c>
      <c r="O20">
        <v>4.9191282421080658</v>
      </c>
      <c r="P20">
        <v>0.32299791083224499</v>
      </c>
      <c r="Q20">
        <v>5.0476614003921698</v>
      </c>
      <c r="R20">
        <v>0.33263118087125615</v>
      </c>
      <c r="S20">
        <v>4.7631454867637375</v>
      </c>
      <c r="T20">
        <v>0.32669619629024693</v>
      </c>
      <c r="U20">
        <v>4.8341321583535741</v>
      </c>
      <c r="V20">
        <v>0.31923223890214936</v>
      </c>
      <c r="W20">
        <v>4.9083330343433689</v>
      </c>
      <c r="X20">
        <v>0.32024557327001218</v>
      </c>
      <c r="Y20">
        <v>4.7889587984312492</v>
      </c>
      <c r="Z20">
        <v>0.31733043679363065</v>
      </c>
      <c r="AA20">
        <v>4.8075331060569244</v>
      </c>
      <c r="AB20">
        <v>0.31703952345082298</v>
      </c>
    </row>
    <row r="21" spans="5:28">
      <c r="E21">
        <v>5.2331712979644278</v>
      </c>
      <c r="F21">
        <v>0.33406089638266478</v>
      </c>
      <c r="I21">
        <v>4.4359843010115911</v>
      </c>
      <c r="J21">
        <v>0.30478571022479378</v>
      </c>
      <c r="K21">
        <v>4.6295948174518404</v>
      </c>
      <c r="L21">
        <v>0.32521754851437573</v>
      </c>
      <c r="M21">
        <v>4.3835849945346403</v>
      </c>
      <c r="N21">
        <v>0.29171288879371216</v>
      </c>
      <c r="O21">
        <v>4.9443292497326548</v>
      </c>
      <c r="P21">
        <v>0.32321397062263452</v>
      </c>
      <c r="Q21">
        <v>5.0764509808239824</v>
      </c>
      <c r="R21">
        <v>0.33262579049461866</v>
      </c>
      <c r="S21">
        <v>4.8263590394158236</v>
      </c>
      <c r="T21">
        <v>0.32580151624167802</v>
      </c>
      <c r="U21">
        <v>4.8738012565254492</v>
      </c>
      <c r="V21">
        <v>0.31891268010799623</v>
      </c>
      <c r="W21">
        <v>4.9377979402577399</v>
      </c>
      <c r="X21">
        <v>0.32033005971241379</v>
      </c>
      <c r="Y21">
        <v>4.8360854180535746</v>
      </c>
      <c r="Z21">
        <v>0.31688169808087385</v>
      </c>
      <c r="AA21">
        <v>4.8467117842713527</v>
      </c>
      <c r="AB21">
        <v>0.31659130891943066</v>
      </c>
    </row>
    <row r="22" spans="5:28">
      <c r="E22">
        <v>5.3059127865464735</v>
      </c>
      <c r="F22">
        <v>0.3365011529988593</v>
      </c>
      <c r="I22">
        <v>4.5005471943420456</v>
      </c>
      <c r="J22">
        <v>0.30453932943831113</v>
      </c>
      <c r="K22">
        <v>4.7300878584646728</v>
      </c>
      <c r="L22">
        <v>0.32458559956464533</v>
      </c>
      <c r="M22">
        <v>4.4251779045570458</v>
      </c>
      <c r="N22">
        <v>0.29235294698452102</v>
      </c>
      <c r="O22">
        <v>4.9750226216391384</v>
      </c>
      <c r="P22">
        <v>0.32381301933298251</v>
      </c>
      <c r="Q22">
        <v>5.11151720386676</v>
      </c>
      <c r="R22">
        <v>0.33302022805452502</v>
      </c>
      <c r="S22">
        <v>4.9033764835409404</v>
      </c>
      <c r="T22">
        <v>0.32538445585396752</v>
      </c>
      <c r="U22">
        <v>4.9221242318217495</v>
      </c>
      <c r="V22">
        <v>0.3190603202993893</v>
      </c>
      <c r="W22">
        <v>4.9736860217936583</v>
      </c>
      <c r="X22">
        <v>0.32083573051366193</v>
      </c>
      <c r="Y22">
        <v>4.8934943945081564</v>
      </c>
      <c r="Z22">
        <v>0.31696129890073249</v>
      </c>
      <c r="AA22">
        <v>4.8944409441377958</v>
      </c>
      <c r="AB22">
        <v>0.31654271025461139</v>
      </c>
    </row>
    <row r="23" spans="5:28">
      <c r="E23">
        <v>5.3795031727294678</v>
      </c>
      <c r="F23">
        <v>0.33894587331859927</v>
      </c>
      <c r="I23">
        <v>4.5741976049784583</v>
      </c>
      <c r="J23">
        <v>0.30478679271477516</v>
      </c>
      <c r="K23">
        <v>4.8447326227585288</v>
      </c>
      <c r="L23">
        <v>0.32453102989786475</v>
      </c>
      <c r="M23">
        <v>4.4726156285130951</v>
      </c>
      <c r="N23">
        <v>0.2934744127974625</v>
      </c>
      <c r="O23">
        <v>5.0100288287581911</v>
      </c>
      <c r="P23">
        <v>0.32477203585730069</v>
      </c>
      <c r="Q23">
        <v>5.1515124942343338</v>
      </c>
      <c r="R23">
        <v>0.33379933553675123</v>
      </c>
      <c r="S23">
        <v>4.9912380819532389</v>
      </c>
      <c r="T23">
        <v>0.32546104252392483</v>
      </c>
      <c r="U23">
        <v>4.9772440594016736</v>
      </c>
      <c r="V23">
        <v>0.31966948574657084</v>
      </c>
      <c r="W23">
        <v>5.0146181201039681</v>
      </c>
      <c r="X23">
        <v>0.32174315302844825</v>
      </c>
      <c r="Y23">
        <v>4.9589795330251674</v>
      </c>
      <c r="Z23">
        <v>0.31756618023834016</v>
      </c>
      <c r="AA23">
        <v>4.948886380809407</v>
      </c>
      <c r="AB23">
        <v>0.3168955950757999</v>
      </c>
    </row>
    <row r="24" spans="5:28">
      <c r="E24">
        <v>5.4539523632000986</v>
      </c>
      <c r="F24">
        <v>0.3413950655068656</v>
      </c>
      <c r="I24">
        <v>4.6541051889436975</v>
      </c>
      <c r="J24">
        <v>0.30551859017925026</v>
      </c>
      <c r="K24">
        <v>4.9691233763351175</v>
      </c>
      <c r="L24">
        <v>0.3250559365957254</v>
      </c>
      <c r="M24">
        <v>4.5240751612745376</v>
      </c>
      <c r="N24">
        <v>0.2950341889302705</v>
      </c>
      <c r="O24">
        <v>5.048002602181934</v>
      </c>
      <c r="P24">
        <v>0.32605416572838219</v>
      </c>
      <c r="Q24">
        <v>5.1948998553474937</v>
      </c>
      <c r="R24">
        <v>0.33493317227768382</v>
      </c>
      <c r="S24">
        <v>5.0865673626990873</v>
      </c>
      <c r="T24">
        <v>0.32602833306877388</v>
      </c>
      <c r="U24">
        <v>5.0370425152028817</v>
      </c>
      <c r="V24">
        <v>0.32071676656302961</v>
      </c>
      <c r="W24">
        <v>5.059021237605589</v>
      </c>
      <c r="X24">
        <v>0.32301745551841776</v>
      </c>
      <c r="Y24">
        <v>5.0300242764558885</v>
      </c>
      <c r="Z24">
        <v>0.31867309684311385</v>
      </c>
      <c r="AA24">
        <v>5.0079557866882505</v>
      </c>
      <c r="AB24">
        <v>0.31763640221721789</v>
      </c>
    </row>
    <row r="25" spans="5:28">
      <c r="E25">
        <v>5.5292703802566985</v>
      </c>
      <c r="F25">
        <v>0.34384873774357505</v>
      </c>
      <c r="I25">
        <v>4.7371991425986693</v>
      </c>
      <c r="J25">
        <v>0.30670659926557342</v>
      </c>
      <c r="K25">
        <v>5.0984798522936314</v>
      </c>
      <c r="L25">
        <v>0.32614014778819955</v>
      </c>
      <c r="M25">
        <v>4.5775789418561912</v>
      </c>
      <c r="N25">
        <v>0.29697233406089374</v>
      </c>
      <c r="O25">
        <v>5.0874846310936315</v>
      </c>
      <c r="P25">
        <v>0.32761013741430811</v>
      </c>
      <c r="Q25">
        <v>5.2400119352505756</v>
      </c>
      <c r="R25">
        <v>0.33637816556723171</v>
      </c>
      <c r="S25">
        <v>5.1857008749807001</v>
      </c>
      <c r="T25">
        <v>0.32706452683101628</v>
      </c>
      <c r="U25">
        <v>5.0992215781042933</v>
      </c>
      <c r="V25">
        <v>0.32216191633431096</v>
      </c>
      <c r="W25">
        <v>5.105188987394488</v>
      </c>
      <c r="X25">
        <v>0.32460966725351814</v>
      </c>
      <c r="Y25">
        <v>5.1038984151526288</v>
      </c>
      <c r="Z25">
        <v>0.3202395105306981</v>
      </c>
      <c r="AA25">
        <v>5.0693791576329055</v>
      </c>
      <c r="AB25">
        <v>0.3187366628758701</v>
      </c>
    </row>
    <row r="26" spans="5:28">
      <c r="E26">
        <v>5.6054673631584278</v>
      </c>
      <c r="F26">
        <v>0.34630689822360661</v>
      </c>
      <c r="I26">
        <v>4.8202862119040386</v>
      </c>
      <c r="J26">
        <v>0.3083051654508005</v>
      </c>
      <c r="K26">
        <v>5.2278309538069303</v>
      </c>
      <c r="L26">
        <v>0.32774199784719305</v>
      </c>
      <c r="M26">
        <v>4.6310708499755675</v>
      </c>
      <c r="N26">
        <v>0.29921436635888671</v>
      </c>
      <c r="O26">
        <v>5.1269576432639834</v>
      </c>
      <c r="P26">
        <v>0.32938015579578722</v>
      </c>
      <c r="Q26">
        <v>5.2851151020120479</v>
      </c>
      <c r="R26">
        <v>0.33807878512363915</v>
      </c>
      <c r="S26">
        <v>5.2848289735158076</v>
      </c>
      <c r="T26">
        <v>0.32852980346547322</v>
      </c>
      <c r="U26">
        <v>5.1613917415890276</v>
      </c>
      <c r="V26">
        <v>0.32394939876515388</v>
      </c>
      <c r="W26">
        <v>5.1513471687374501</v>
      </c>
      <c r="X26">
        <v>0.32645860042969205</v>
      </c>
      <c r="Y26">
        <v>5.1777630073943657</v>
      </c>
      <c r="Z26">
        <v>0.32220522490153403</v>
      </c>
      <c r="AA26">
        <v>5.1307960279445926</v>
      </c>
      <c r="AB26">
        <v>0.32015409465167788</v>
      </c>
    </row>
    <row r="27" spans="5:28">
      <c r="E27">
        <v>5.6825535694902154</v>
      </c>
      <c r="F27">
        <v>0.34876955515682972</v>
      </c>
      <c r="I27">
        <v>4.900173407382165</v>
      </c>
      <c r="J27">
        <v>0.31025285673291936</v>
      </c>
      <c r="K27">
        <v>5.3522057905847928</v>
      </c>
      <c r="L27">
        <v>0.32979992857326657</v>
      </c>
      <c r="M27">
        <v>4.6824952216022471</v>
      </c>
      <c r="N27">
        <v>0.30167412578038366</v>
      </c>
      <c r="O27">
        <v>5.1649047129720032</v>
      </c>
      <c r="P27">
        <v>0.33129620005905702</v>
      </c>
      <c r="Q27">
        <v>5.3284760662274149</v>
      </c>
      <c r="R27">
        <v>0.3399696770910719</v>
      </c>
      <c r="S27">
        <v>5.3801422210693843</v>
      </c>
      <c r="T27">
        <v>0.3303678532128192</v>
      </c>
      <c r="U27">
        <v>5.2211638411397958</v>
      </c>
      <c r="V27">
        <v>0.3260105219081727</v>
      </c>
      <c r="W27">
        <v>5.1957219486112729</v>
      </c>
      <c r="X27">
        <v>0.32849320158187278</v>
      </c>
      <c r="Y27">
        <v>5.2487794783249919</v>
      </c>
      <c r="Z27">
        <v>0.32449469865473568</v>
      </c>
      <c r="AA27">
        <v>5.1898461817402115</v>
      </c>
      <c r="AB27">
        <v>0.3218342264364018</v>
      </c>
    </row>
    <row r="28" spans="5:28">
      <c r="E28">
        <v>5.7605393765436386</v>
      </c>
      <c r="F28">
        <v>0.35123671676813073</v>
      </c>
      <c r="I28">
        <v>4.9737907089120794</v>
      </c>
      <c r="J28">
        <v>0.3124748244282361</v>
      </c>
      <c r="K28">
        <v>5.4668247074000575</v>
      </c>
      <c r="L28">
        <v>0.33223485484271809</v>
      </c>
      <c r="M28">
        <v>4.7298758469737363</v>
      </c>
      <c r="N28">
        <v>0.3042570851502655</v>
      </c>
      <c r="O28">
        <v>5.1998675556097735</v>
      </c>
      <c r="P28">
        <v>0.33328463769761008</v>
      </c>
      <c r="Q28">
        <v>5.3684284903589896</v>
      </c>
      <c r="R28">
        <v>0.34197817555164584</v>
      </c>
      <c r="S28">
        <v>5.4679777829902303</v>
      </c>
      <c r="T28">
        <v>0.33250804085205377</v>
      </c>
      <c r="U28">
        <v>5.2762408684914401</v>
      </c>
      <c r="V28">
        <v>0.32826607795687252</v>
      </c>
      <c r="W28">
        <v>5.2366080291110668</v>
      </c>
      <c r="X28">
        <v>0.3306352821287995</v>
      </c>
      <c r="Y28">
        <v>5.3142187047931362</v>
      </c>
      <c r="Z28">
        <v>0.32701994859791922</v>
      </c>
      <c r="AA28">
        <v>5.2442603547251041</v>
      </c>
      <c r="AB28">
        <v>0.32371249170778366</v>
      </c>
    </row>
    <row r="29" spans="5:28">
      <c r="E29">
        <v>5.8394352827138922</v>
      </c>
      <c r="F29">
        <v>0.35370839129744125</v>
      </c>
      <c r="I29">
        <v>5.0383090448810464</v>
      </c>
      <c r="J29">
        <v>0.31488567956431346</v>
      </c>
      <c r="K29">
        <v>5.5672829635585419</v>
      </c>
      <c r="L29">
        <v>0.33495320380453486</v>
      </c>
      <c r="M29">
        <v>4.7713919152283699</v>
      </c>
      <c r="N29">
        <v>0.30686398278848803</v>
      </c>
      <c r="O29">
        <v>5.2305025687421134</v>
      </c>
      <c r="P29">
        <v>0.33526905416812552</v>
      </c>
      <c r="Q29">
        <v>5.4034370251529733</v>
      </c>
      <c r="R29">
        <v>0.34402709503590007</v>
      </c>
      <c r="S29">
        <v>5.5449601878924808</v>
      </c>
      <c r="T29">
        <v>0.33486812017243228</v>
      </c>
      <c r="U29">
        <v>5.324506244370391</v>
      </c>
      <c r="V29">
        <v>0.33062938715723206</v>
      </c>
      <c r="W29">
        <v>5.2724341810924047</v>
      </c>
      <c r="X29">
        <v>0.33280252311634645</v>
      </c>
      <c r="Y29">
        <v>5.3715658940243713</v>
      </c>
      <c r="Z29">
        <v>0.32968393079194458</v>
      </c>
      <c r="AA29">
        <v>5.2919474407472817</v>
      </c>
      <c r="AB29">
        <v>0.32571670978478756</v>
      </c>
    </row>
    <row r="30" spans="5:28">
      <c r="E30">
        <v>5.9192519089130879</v>
      </c>
      <c r="F30">
        <v>0.35618458699976552</v>
      </c>
      <c r="I30">
        <v>5.0912490118200777</v>
      </c>
      <c r="J30">
        <v>0.31739277433029522</v>
      </c>
      <c r="K30">
        <v>5.6497200046137159</v>
      </c>
      <c r="L30">
        <v>0.337850510832582</v>
      </c>
      <c r="M30">
        <v>4.8054479871456017</v>
      </c>
      <c r="N30">
        <v>0.30939463708077924</v>
      </c>
      <c r="O30">
        <v>5.2556324659946601</v>
      </c>
      <c r="P30">
        <v>0.33717318945851493</v>
      </c>
      <c r="Q30">
        <v>5.4321563122502452</v>
      </c>
      <c r="R30">
        <v>0.34603769671710205</v>
      </c>
      <c r="S30">
        <v>5.60813104512797</v>
      </c>
      <c r="T30">
        <v>0.33735739464922027</v>
      </c>
      <c r="U30">
        <v>5.3641051574491545</v>
      </c>
      <c r="V30">
        <v>0.33300962886204066</v>
      </c>
      <c r="W30">
        <v>5.3018236256261799</v>
      </c>
      <c r="X30">
        <v>0.33491163868876495</v>
      </c>
      <c r="Y30">
        <v>5.418617225697214</v>
      </c>
      <c r="Z30">
        <v>0.3323842698950738</v>
      </c>
      <c r="AA30">
        <v>5.3310748518341358</v>
      </c>
      <c r="AB30">
        <v>0.32776985969069267</v>
      </c>
    </row>
    <row r="31" spans="5:28">
      <c r="E31">
        <v>6.0000000000000231</v>
      </c>
      <c r="F31">
        <v>0.35866531214520747</v>
      </c>
      <c r="I31">
        <v>5.1305761564887815</v>
      </c>
      <c r="J31">
        <v>0.31989976248031959</v>
      </c>
      <c r="K31">
        <v>5.7109678213090538</v>
      </c>
      <c r="L31">
        <v>0.34081543404260006</v>
      </c>
      <c r="M31">
        <v>4.8307353069805172</v>
      </c>
      <c r="N31">
        <v>0.31175179640189382</v>
      </c>
      <c r="O31">
        <v>5.2742915195090063</v>
      </c>
      <c r="P31">
        <v>0.33892386871742008</v>
      </c>
      <c r="Q31">
        <v>5.4534826855536185</v>
      </c>
      <c r="R31">
        <v>0.34793271430020156</v>
      </c>
      <c r="S31">
        <v>5.6550627340797632</v>
      </c>
      <c r="T31">
        <v>0.33988020286027598</v>
      </c>
      <c r="U31">
        <v>5.3935158437054405</v>
      </c>
      <c r="V31">
        <v>0.33531533171743749</v>
      </c>
      <c r="W31">
        <v>5.3236469428407514</v>
      </c>
      <c r="X31">
        <v>0.33688157671741259</v>
      </c>
      <c r="Y31">
        <v>5.4535645435221678</v>
      </c>
      <c r="Z31">
        <v>0.33501719338994118</v>
      </c>
      <c r="AA31">
        <v>5.3601389435205062</v>
      </c>
      <c r="AB31">
        <v>0.32979304002603488</v>
      </c>
    </row>
    <row r="32" spans="5:28">
      <c r="E32">
        <v>6</v>
      </c>
      <c r="F32">
        <v>0.35866531214520675</v>
      </c>
      <c r="I32">
        <v>5.154779158772457</v>
      </c>
      <c r="J32">
        <v>0.3223103018657163</v>
      </c>
      <c r="K32">
        <v>5.7486726943971256</v>
      </c>
      <c r="L32">
        <v>0.34373403309837625</v>
      </c>
      <c r="M32">
        <v>4.8462820972131535</v>
      </c>
      <c r="N32">
        <v>0.31384487644103137</v>
      </c>
      <c r="O32">
        <v>5.285762672322714</v>
      </c>
      <c r="P32">
        <v>0.34045381432271343</v>
      </c>
      <c r="Q32">
        <v>5.4665965844970135</v>
      </c>
      <c r="R32">
        <v>0.34963932332221814</v>
      </c>
      <c r="S32">
        <v>5.6839516962610386</v>
      </c>
      <c r="T32">
        <v>0.34233959470085573</v>
      </c>
      <c r="U32">
        <v>5.4116080669601221</v>
      </c>
      <c r="V32">
        <v>0.33745788885574257</v>
      </c>
      <c r="W32">
        <v>5.3370654748942181</v>
      </c>
      <c r="X32">
        <v>0.33863663358860241</v>
      </c>
      <c r="Y32">
        <v>5.4750648416739018</v>
      </c>
      <c r="Z32">
        <v>0.33748151950319955</v>
      </c>
      <c r="AA32">
        <v>5.3780227990622134</v>
      </c>
      <c r="AB32">
        <v>0.33170850110513944</v>
      </c>
    </row>
    <row r="33" spans="5:28">
      <c r="E33" t="s">
        <v>0</v>
      </c>
      <c r="F33" t="s">
        <v>0</v>
      </c>
      <c r="I33">
        <v>5.162927910866542</v>
      </c>
      <c r="J33">
        <v>0.3245317568097506</v>
      </c>
      <c r="K33">
        <v>5.7613856467502913</v>
      </c>
      <c r="L33">
        <v>0.34649414787496624</v>
      </c>
      <c r="M33">
        <v>4.8514909034136098</v>
      </c>
      <c r="N33">
        <v>0.31559344130610079</v>
      </c>
      <c r="O33">
        <v>5.2896050944662489</v>
      </c>
      <c r="P33">
        <v>0.34170423132278704</v>
      </c>
      <c r="Q33">
        <v>5.4709940492983939</v>
      </c>
      <c r="R33">
        <v>0.35109193975551312</v>
      </c>
      <c r="S33">
        <v>5.6936877450562848</v>
      </c>
      <c r="T33">
        <v>0.3446410571217689</v>
      </c>
      <c r="U33">
        <v>5.4176865532197587</v>
      </c>
      <c r="V33">
        <v>0.33935496300769086</v>
      </c>
      <c r="W33">
        <v>5.3415635551249663</v>
      </c>
      <c r="X33">
        <v>0.34010936345102183</v>
      </c>
      <c r="Y33">
        <v>5.4822918757519501</v>
      </c>
      <c r="Z33">
        <v>0.33968254556432637</v>
      </c>
      <c r="AA33">
        <v>5.3840391519201738</v>
      </c>
      <c r="AB33">
        <v>0.33344263283293946</v>
      </c>
    </row>
    <row r="34" spans="5:28">
      <c r="I34" t="s">
        <v>1</v>
      </c>
      <c r="J34" t="s">
        <v>1</v>
      </c>
      <c r="K34" t="s">
        <v>1</v>
      </c>
      <c r="L34" t="s">
        <v>1</v>
      </c>
      <c r="M34" t="s">
        <v>1</v>
      </c>
      <c r="N34" t="s">
        <v>1</v>
      </c>
      <c r="O34" t="s">
        <v>1</v>
      </c>
      <c r="P34" t="s">
        <v>1</v>
      </c>
      <c r="Q34" t="s">
        <v>1</v>
      </c>
      <c r="R34" t="s">
        <v>1</v>
      </c>
      <c r="S34" t="s">
        <v>1</v>
      </c>
      <c r="T34" t="s">
        <v>1</v>
      </c>
      <c r="U34" t="s">
        <v>1</v>
      </c>
      <c r="V34" t="s">
        <v>1</v>
      </c>
      <c r="W34" t="s">
        <v>1</v>
      </c>
      <c r="X34" t="s">
        <v>1</v>
      </c>
      <c r="Y34" t="s">
        <v>1</v>
      </c>
      <c r="Z34" t="s">
        <v>1</v>
      </c>
      <c r="AA34" t="s">
        <v>1</v>
      </c>
      <c r="AB34" t="s">
        <v>1</v>
      </c>
    </row>
  </sheetData>
  <phoneticPr fontId="4"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97D0E-7B2D-418E-8068-41EAD9E79AED}">
  <dimension ref="A1:E29"/>
  <sheetViews>
    <sheetView workbookViewId="0">
      <selection activeCell="B1" sqref="B1"/>
    </sheetView>
  </sheetViews>
  <sheetFormatPr defaultColWidth="9" defaultRowHeight="13.8"/>
  <cols>
    <col min="1" max="1" width="36.75" style="9" customWidth="1"/>
    <col min="2" max="3" width="72.25" style="9" customWidth="1"/>
    <col min="4" max="4" width="73" style="9" bestFit="1" customWidth="1"/>
    <col min="5" max="5" width="7.375" style="9" customWidth="1"/>
    <col min="6" max="6" width="49.25" style="9" customWidth="1"/>
    <col min="7" max="7" width="33.875" style="9" bestFit="1" customWidth="1"/>
    <col min="8" max="16384" width="9" style="9"/>
  </cols>
  <sheetData>
    <row r="1" spans="1:5" ht="21" customHeight="1">
      <c r="A1" s="24" t="s">
        <v>185</v>
      </c>
      <c r="B1" s="10"/>
    </row>
    <row r="2" spans="1:5">
      <c r="A2" s="11" t="s">
        <v>99</v>
      </c>
    </row>
    <row r="3" spans="1:5">
      <c r="A3" s="9" t="s">
        <v>23</v>
      </c>
      <c r="B3" s="19" t="s">
        <v>262</v>
      </c>
    </row>
    <row r="4" spans="1:5">
      <c r="A4" s="9" t="s">
        <v>24</v>
      </c>
      <c r="B4" s="19" t="s">
        <v>263</v>
      </c>
    </row>
    <row r="5" spans="1:5">
      <c r="A5" s="9" t="s">
        <v>57</v>
      </c>
      <c r="B5" s="17" t="s">
        <v>181</v>
      </c>
    </row>
    <row r="6" spans="1:5">
      <c r="A6" s="9" t="s">
        <v>103</v>
      </c>
      <c r="B6" s="222">
        <v>44464</v>
      </c>
    </row>
    <row r="7" spans="1:5">
      <c r="A7" s="9" t="s">
        <v>25</v>
      </c>
      <c r="B7" s="218" t="s">
        <v>851</v>
      </c>
    </row>
    <row r="8" spans="1:5">
      <c r="A8" s="9" t="s">
        <v>102</v>
      </c>
      <c r="B8" s="109" t="s">
        <v>18</v>
      </c>
    </row>
    <row r="9" spans="1:5">
      <c r="A9" s="9" t="s">
        <v>26</v>
      </c>
      <c r="B9" s="19">
        <v>65</v>
      </c>
    </row>
    <row r="10" spans="1:5">
      <c r="A10" s="9" t="s">
        <v>27</v>
      </c>
      <c r="B10" s="19" t="s">
        <v>264</v>
      </c>
    </row>
    <row r="11" spans="1:5">
      <c r="A11" s="9" t="s">
        <v>28</v>
      </c>
      <c r="B11" s="19" t="s">
        <v>265</v>
      </c>
    </row>
    <row r="12" spans="1:5">
      <c r="A12" s="9" t="s">
        <v>104</v>
      </c>
      <c r="B12" s="17" t="s">
        <v>62</v>
      </c>
    </row>
    <row r="13" spans="1:5">
      <c r="B13" s="17"/>
    </row>
    <row r="14" spans="1:5">
      <c r="A14" s="11" t="s">
        <v>105</v>
      </c>
      <c r="B14" s="12"/>
    </row>
    <row r="15" spans="1:5" ht="13.2" customHeight="1">
      <c r="A15" s="223" t="s">
        <v>1122</v>
      </c>
      <c r="B15" s="223"/>
      <c r="C15" s="223"/>
      <c r="D15" s="223"/>
      <c r="E15" s="223"/>
    </row>
    <row r="16" spans="1:5" ht="26.4" customHeight="1">
      <c r="A16" s="223"/>
      <c r="B16" s="223"/>
      <c r="C16" s="223"/>
      <c r="D16" s="223"/>
      <c r="E16" s="223"/>
    </row>
    <row r="17" spans="1:5" ht="63" customHeight="1">
      <c r="A17" s="225" t="s">
        <v>594</v>
      </c>
      <c r="B17" s="225"/>
      <c r="C17" s="225"/>
      <c r="D17" s="225"/>
      <c r="E17" s="225"/>
    </row>
    <row r="18" spans="1:5" s="19" customFormat="1" ht="49.2" customHeight="1">
      <c r="A18" s="224" t="s">
        <v>192</v>
      </c>
      <c r="B18" s="224"/>
      <c r="C18" s="224"/>
      <c r="D18" s="224"/>
      <c r="E18" s="224"/>
    </row>
    <row r="19" spans="1:5" s="19" customFormat="1" ht="13.5" customHeight="1">
      <c r="A19" s="91"/>
      <c r="B19" s="91"/>
      <c r="C19" s="91"/>
      <c r="D19" s="91"/>
      <c r="E19" s="91"/>
    </row>
    <row r="20" spans="1:5">
      <c r="A20" s="11" t="s">
        <v>151</v>
      </c>
      <c r="B20" s="6" t="s">
        <v>242</v>
      </c>
      <c r="C20" s="6" t="s">
        <v>243</v>
      </c>
      <c r="D20" s="6" t="s">
        <v>244</v>
      </c>
    </row>
    <row r="21" spans="1:5">
      <c r="A21" s="9" t="s">
        <v>29</v>
      </c>
      <c r="B21" s="27" t="s">
        <v>505</v>
      </c>
      <c r="C21" s="27" t="s">
        <v>505</v>
      </c>
      <c r="D21" s="27" t="s">
        <v>505</v>
      </c>
    </row>
    <row r="22" spans="1:5">
      <c r="A22" s="9" t="s">
        <v>58</v>
      </c>
      <c r="B22" s="19" t="s">
        <v>504</v>
      </c>
      <c r="C22" s="19" t="s">
        <v>504</v>
      </c>
      <c r="D22" s="19" t="s">
        <v>504</v>
      </c>
    </row>
    <row r="23" spans="1:5">
      <c r="A23" s="9" t="s">
        <v>100</v>
      </c>
      <c r="B23" s="19" t="s">
        <v>106</v>
      </c>
      <c r="C23" s="19" t="s">
        <v>106</v>
      </c>
      <c r="D23" s="19" t="s">
        <v>106</v>
      </c>
    </row>
    <row r="24" spans="1:5">
      <c r="A24" s="9" t="s">
        <v>30</v>
      </c>
      <c r="B24" s="19" t="s">
        <v>59</v>
      </c>
      <c r="C24" s="19" t="s">
        <v>59</v>
      </c>
      <c r="D24" s="19" t="s">
        <v>59</v>
      </c>
    </row>
    <row r="25" spans="1:5" ht="15">
      <c r="A25" s="9" t="s">
        <v>186</v>
      </c>
      <c r="B25" s="9" t="s">
        <v>187</v>
      </c>
      <c r="C25" s="19" t="s">
        <v>593</v>
      </c>
      <c r="D25" s="27" t="s">
        <v>755</v>
      </c>
    </row>
    <row r="26" spans="1:5">
      <c r="A26" s="9" t="s">
        <v>101</v>
      </c>
      <c r="B26" s="9" t="s">
        <v>153</v>
      </c>
      <c r="C26" s="9" t="s">
        <v>153</v>
      </c>
      <c r="D26" s="27" t="s">
        <v>756</v>
      </c>
    </row>
    <row r="27" spans="1:5" s="27" customFormat="1">
      <c r="A27" s="27" t="s">
        <v>60</v>
      </c>
      <c r="B27" s="27" t="s">
        <v>507</v>
      </c>
      <c r="C27" s="27" t="s">
        <v>188</v>
      </c>
      <c r="D27" s="27" t="s">
        <v>188</v>
      </c>
    </row>
    <row r="28" spans="1:5">
      <c r="A28" s="9" t="s">
        <v>61</v>
      </c>
      <c r="B28" s="19" t="s">
        <v>506</v>
      </c>
      <c r="C28" s="150" t="s">
        <v>508</v>
      </c>
      <c r="D28" s="27" t="s">
        <v>509</v>
      </c>
    </row>
    <row r="29" spans="1:5">
      <c r="C29" s="79"/>
    </row>
  </sheetData>
  <mergeCells count="3">
    <mergeCell ref="A15:E16"/>
    <mergeCell ref="A18:E18"/>
    <mergeCell ref="A17:E1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189"/>
  <sheetViews>
    <sheetView workbookViewId="0">
      <selection activeCell="Q81" sqref="Q81"/>
    </sheetView>
  </sheetViews>
  <sheetFormatPr defaultColWidth="9" defaultRowHeight="13.8"/>
  <cols>
    <col min="1" max="1" width="20.25" style="9" customWidth="1"/>
    <col min="2" max="2" width="19.625" style="6" bestFit="1" customWidth="1"/>
    <col min="3" max="3" width="14.875" style="18" bestFit="1" customWidth="1"/>
    <col min="4" max="4" width="16.25" style="18" bestFit="1" customWidth="1"/>
    <col min="5" max="5" width="16.25" style="18" customWidth="1"/>
    <col min="6" max="6" width="17.625" style="4" bestFit="1" customWidth="1"/>
    <col min="7" max="7" width="22.125" style="4" bestFit="1" customWidth="1"/>
    <col min="8" max="8" width="19.375" style="4" bestFit="1" customWidth="1"/>
    <col min="9" max="9" width="27.375" style="4" bestFit="1" customWidth="1"/>
    <col min="10" max="10" width="20.5" style="4" bestFit="1" customWidth="1"/>
    <col min="11" max="11" width="32.875" style="26" customWidth="1"/>
    <col min="12" max="12" width="21.25" style="4" bestFit="1" customWidth="1"/>
    <col min="13" max="13" width="17.75" style="26" bestFit="1" customWidth="1"/>
    <col min="14" max="14" width="25.875" style="18" customWidth="1"/>
    <col min="15" max="15" width="18.375" style="154" bestFit="1" customWidth="1"/>
    <col min="16" max="16" width="103.125" style="9" customWidth="1"/>
    <col min="17" max="17" width="255.75" style="9" bestFit="1" customWidth="1"/>
    <col min="18" max="16384" width="9" style="9"/>
  </cols>
  <sheetData>
    <row r="1" spans="1:36" ht="18.75" customHeight="1">
      <c r="A1" s="24" t="s">
        <v>245</v>
      </c>
    </row>
    <row r="2" spans="1:36" s="28" customFormat="1" ht="27.6">
      <c r="A2" s="189" t="s">
        <v>193</v>
      </c>
      <c r="B2" s="155" t="s">
        <v>194</v>
      </c>
      <c r="C2" s="155" t="s">
        <v>195</v>
      </c>
      <c r="D2" s="155" t="s">
        <v>196</v>
      </c>
      <c r="E2" s="156" t="s">
        <v>510</v>
      </c>
      <c r="F2" s="155" t="s">
        <v>197</v>
      </c>
      <c r="G2" s="157" t="s">
        <v>512</v>
      </c>
      <c r="H2" s="158" t="s">
        <v>513</v>
      </c>
      <c r="I2" s="155" t="s">
        <v>223</v>
      </c>
      <c r="J2" s="159" t="s">
        <v>757</v>
      </c>
      <c r="K2" s="160" t="s">
        <v>835</v>
      </c>
      <c r="L2" s="159" t="s">
        <v>836</v>
      </c>
      <c r="M2" s="160" t="s">
        <v>837</v>
      </c>
      <c r="N2" s="155" t="s">
        <v>838</v>
      </c>
      <c r="O2" s="161" t="s">
        <v>839</v>
      </c>
      <c r="P2" s="162" t="s">
        <v>198</v>
      </c>
      <c r="Q2" s="163" t="s">
        <v>199</v>
      </c>
      <c r="R2" s="164"/>
      <c r="S2" s="164"/>
      <c r="T2" s="164"/>
      <c r="U2" s="164"/>
      <c r="V2" s="164"/>
      <c r="W2" s="164"/>
      <c r="X2" s="164"/>
      <c r="Y2" s="164"/>
      <c r="Z2" s="164"/>
      <c r="AA2" s="164"/>
      <c r="AB2" s="164"/>
      <c r="AC2" s="164"/>
      <c r="AD2" s="164"/>
      <c r="AE2" s="164"/>
      <c r="AF2" s="164"/>
      <c r="AG2" s="164"/>
      <c r="AH2" s="164"/>
      <c r="AI2" s="164"/>
      <c r="AJ2" s="164"/>
    </row>
    <row r="3" spans="1:36" s="30" customFormat="1">
      <c r="A3" s="165" t="s">
        <v>758</v>
      </c>
      <c r="B3" s="165" t="s">
        <v>600</v>
      </c>
      <c r="C3" s="166">
        <v>797766.66</v>
      </c>
      <c r="D3" s="166">
        <v>6523490.21</v>
      </c>
      <c r="E3" s="166" t="s">
        <v>752</v>
      </c>
      <c r="F3" s="165">
        <v>10.4</v>
      </c>
      <c r="G3" s="165" t="s">
        <v>601</v>
      </c>
      <c r="H3" s="165">
        <v>3</v>
      </c>
      <c r="I3" s="165" t="s">
        <v>602</v>
      </c>
      <c r="J3" s="165">
        <v>-9999</v>
      </c>
      <c r="K3" s="165">
        <v>0.25</v>
      </c>
      <c r="L3" s="167">
        <v>-9999</v>
      </c>
      <c r="M3" s="167">
        <v>0.05</v>
      </c>
      <c r="N3" s="167">
        <v>0</v>
      </c>
      <c r="O3" s="167">
        <v>0.25</v>
      </c>
      <c r="P3" s="168" t="s">
        <v>603</v>
      </c>
      <c r="Q3" s="169" t="s">
        <v>604</v>
      </c>
      <c r="R3" s="165"/>
      <c r="S3" s="165"/>
      <c r="T3" s="165"/>
      <c r="U3" s="15"/>
      <c r="V3" s="15"/>
      <c r="W3" s="15"/>
      <c r="X3" s="15"/>
      <c r="Y3" s="15"/>
      <c r="Z3" s="15"/>
      <c r="AA3" s="15"/>
      <c r="AB3" s="15"/>
      <c r="AC3" s="15"/>
      <c r="AD3" s="15"/>
      <c r="AE3" s="15"/>
      <c r="AF3" s="15"/>
      <c r="AG3" s="15"/>
      <c r="AH3" s="15"/>
      <c r="AI3" s="15"/>
    </row>
    <row r="4" spans="1:36" s="30" customFormat="1">
      <c r="A4" s="165" t="s">
        <v>759</v>
      </c>
      <c r="B4" s="165" t="s">
        <v>605</v>
      </c>
      <c r="C4" s="166">
        <v>797538</v>
      </c>
      <c r="D4" s="166">
        <v>6525160</v>
      </c>
      <c r="E4" s="166" t="s">
        <v>752</v>
      </c>
      <c r="F4" s="165">
        <v>21</v>
      </c>
      <c r="G4" s="165" t="s">
        <v>511</v>
      </c>
      <c r="H4" s="165">
        <v>3</v>
      </c>
      <c r="I4" s="165" t="s">
        <v>606</v>
      </c>
      <c r="J4" s="165">
        <v>-9999</v>
      </c>
      <c r="K4" s="165">
        <v>0.5</v>
      </c>
      <c r="L4" s="167">
        <v>-9999</v>
      </c>
      <c r="M4" s="167">
        <v>0</v>
      </c>
      <c r="N4" s="167">
        <v>0</v>
      </c>
      <c r="O4" s="167">
        <v>0.5</v>
      </c>
      <c r="P4" s="168" t="s">
        <v>607</v>
      </c>
      <c r="Q4" s="169" t="s">
        <v>946</v>
      </c>
      <c r="R4" s="165"/>
      <c r="S4" s="165"/>
      <c r="T4" s="165"/>
      <c r="U4" s="15"/>
      <c r="V4" s="15"/>
      <c r="W4" s="15"/>
      <c r="X4" s="15"/>
      <c r="Y4" s="15"/>
      <c r="Z4" s="15"/>
      <c r="AA4" s="15"/>
      <c r="AB4" s="15"/>
      <c r="AC4" s="15"/>
      <c r="AD4" s="15"/>
      <c r="AE4" s="15"/>
      <c r="AF4" s="15"/>
      <c r="AG4" s="15"/>
      <c r="AH4" s="15"/>
      <c r="AI4" s="15"/>
    </row>
    <row r="5" spans="1:36" s="30" customFormat="1">
      <c r="A5" s="165" t="s">
        <v>760</v>
      </c>
      <c r="B5" s="165" t="s">
        <v>600</v>
      </c>
      <c r="C5" s="166">
        <v>794432</v>
      </c>
      <c r="D5" s="166">
        <v>6523258</v>
      </c>
      <c r="E5" s="166" t="s">
        <v>752</v>
      </c>
      <c r="F5" s="165">
        <v>18</v>
      </c>
      <c r="G5" s="165" t="s">
        <v>511</v>
      </c>
      <c r="H5" s="165">
        <v>3</v>
      </c>
      <c r="I5" s="165" t="s">
        <v>602</v>
      </c>
      <c r="J5" s="165">
        <v>-9999</v>
      </c>
      <c r="K5" s="165">
        <v>0.5</v>
      </c>
      <c r="L5" s="167">
        <v>-9999</v>
      </c>
      <c r="M5" s="167">
        <v>0.1</v>
      </c>
      <c r="N5" s="167">
        <v>0</v>
      </c>
      <c r="O5" s="167">
        <v>0.5</v>
      </c>
      <c r="P5" s="168" t="s">
        <v>608</v>
      </c>
      <c r="Q5" s="169" t="s">
        <v>861</v>
      </c>
      <c r="R5" s="165"/>
      <c r="S5" s="165"/>
      <c r="T5" s="165"/>
      <c r="U5" s="15"/>
      <c r="V5" s="15"/>
      <c r="W5" s="15"/>
      <c r="X5" s="15"/>
      <c r="Y5" s="15"/>
      <c r="Z5" s="15"/>
      <c r="AA5" s="15"/>
      <c r="AB5" s="15"/>
      <c r="AC5" s="15"/>
      <c r="AD5" s="15"/>
      <c r="AE5" s="15"/>
      <c r="AF5" s="15"/>
      <c r="AG5" s="15"/>
      <c r="AH5" s="15"/>
      <c r="AI5" s="15"/>
    </row>
    <row r="6" spans="1:36" s="30" customFormat="1">
      <c r="A6" s="165" t="s">
        <v>761</v>
      </c>
      <c r="B6" s="165" t="s">
        <v>609</v>
      </c>
      <c r="C6" s="166">
        <v>801077</v>
      </c>
      <c r="D6" s="166">
        <v>6509522</v>
      </c>
      <c r="E6" s="166" t="s">
        <v>752</v>
      </c>
      <c r="F6" s="165">
        <v>38</v>
      </c>
      <c r="G6" s="170" t="s">
        <v>610</v>
      </c>
      <c r="H6" s="170">
        <v>3</v>
      </c>
      <c r="I6" s="165" t="s">
        <v>611</v>
      </c>
      <c r="J6" s="165">
        <v>-9999</v>
      </c>
      <c r="K6" s="165">
        <v>1.8</v>
      </c>
      <c r="L6" s="167">
        <v>-9999</v>
      </c>
      <c r="M6" s="167">
        <v>0</v>
      </c>
      <c r="N6" s="167">
        <v>0</v>
      </c>
      <c r="O6" s="167">
        <v>1.8</v>
      </c>
      <c r="P6" s="168" t="s">
        <v>1066</v>
      </c>
      <c r="Q6" s="169" t="s">
        <v>947</v>
      </c>
      <c r="R6" s="165"/>
      <c r="S6" s="165"/>
      <c r="T6" s="165"/>
      <c r="U6" s="15"/>
      <c r="V6" s="15"/>
      <c r="W6" s="15"/>
      <c r="X6" s="15"/>
      <c r="Y6" s="15"/>
      <c r="Z6" s="15"/>
      <c r="AA6" s="15"/>
      <c r="AB6" s="15"/>
      <c r="AC6" s="15"/>
      <c r="AD6" s="15"/>
      <c r="AE6" s="15"/>
      <c r="AF6" s="15"/>
      <c r="AG6" s="15"/>
      <c r="AH6" s="15"/>
      <c r="AI6" s="15"/>
    </row>
    <row r="7" spans="1:36" s="30" customFormat="1">
      <c r="A7" s="165" t="s">
        <v>762</v>
      </c>
      <c r="B7" s="165" t="s">
        <v>609</v>
      </c>
      <c r="C7" s="166">
        <v>801041</v>
      </c>
      <c r="D7" s="166">
        <v>6509575</v>
      </c>
      <c r="E7" s="166" t="s">
        <v>752</v>
      </c>
      <c r="F7" s="165">
        <v>38</v>
      </c>
      <c r="G7" s="170" t="s">
        <v>610</v>
      </c>
      <c r="H7" s="170">
        <v>3</v>
      </c>
      <c r="I7" s="165" t="s">
        <v>611</v>
      </c>
      <c r="J7" s="165">
        <v>-9999</v>
      </c>
      <c r="K7" s="165">
        <v>2.6</v>
      </c>
      <c r="L7" s="167">
        <v>-9999</v>
      </c>
      <c r="M7" s="167">
        <v>0</v>
      </c>
      <c r="N7" s="167">
        <v>0</v>
      </c>
      <c r="O7" s="167">
        <v>2.6</v>
      </c>
      <c r="P7" s="168" t="s">
        <v>608</v>
      </c>
      <c r="Q7" s="169" t="s">
        <v>862</v>
      </c>
      <c r="R7" s="165"/>
      <c r="S7" s="165"/>
      <c r="T7" s="165"/>
      <c r="U7" s="15"/>
      <c r="V7" s="15"/>
      <c r="W7" s="15"/>
      <c r="X7" s="15"/>
      <c r="Y7" s="15"/>
      <c r="Z7" s="15"/>
      <c r="AA7" s="15"/>
      <c r="AB7" s="15"/>
      <c r="AC7" s="15"/>
      <c r="AD7" s="15"/>
      <c r="AE7" s="15"/>
      <c r="AF7" s="15"/>
      <c r="AG7" s="15"/>
      <c r="AH7" s="15"/>
      <c r="AI7" s="15"/>
    </row>
    <row r="8" spans="1:36" s="30" customFormat="1">
      <c r="A8" s="165" t="s">
        <v>763</v>
      </c>
      <c r="B8" s="165" t="s">
        <v>609</v>
      </c>
      <c r="C8" s="166">
        <v>800808</v>
      </c>
      <c r="D8" s="166">
        <v>6509955</v>
      </c>
      <c r="E8" s="166" t="s">
        <v>752</v>
      </c>
      <c r="F8" s="165">
        <v>48</v>
      </c>
      <c r="G8" s="165" t="s">
        <v>511</v>
      </c>
      <c r="H8" s="165">
        <v>3</v>
      </c>
      <c r="I8" s="165" t="s">
        <v>602</v>
      </c>
      <c r="J8" s="165">
        <v>-9999</v>
      </c>
      <c r="K8" s="165">
        <v>2</v>
      </c>
      <c r="L8" s="167">
        <v>-9999</v>
      </c>
      <c r="M8" s="167">
        <v>0</v>
      </c>
      <c r="N8" s="167">
        <v>0</v>
      </c>
      <c r="O8" s="167">
        <v>2</v>
      </c>
      <c r="P8" s="168" t="s">
        <v>608</v>
      </c>
      <c r="Q8" s="169" t="s">
        <v>948</v>
      </c>
      <c r="R8" s="165"/>
      <c r="S8" s="165"/>
      <c r="T8" s="165"/>
      <c r="U8" s="15"/>
      <c r="V8" s="15"/>
      <c r="W8" s="15"/>
      <c r="X8" s="15"/>
      <c r="Y8" s="15"/>
      <c r="Z8" s="15"/>
      <c r="AA8" s="15"/>
      <c r="AB8" s="15"/>
      <c r="AC8" s="15"/>
      <c r="AD8" s="15"/>
      <c r="AE8" s="15"/>
      <c r="AF8" s="15"/>
      <c r="AG8" s="15"/>
      <c r="AH8" s="15"/>
      <c r="AI8" s="15"/>
    </row>
    <row r="9" spans="1:36" s="30" customFormat="1">
      <c r="A9" s="165" t="s">
        <v>764</v>
      </c>
      <c r="B9" s="165" t="s">
        <v>600</v>
      </c>
      <c r="C9" s="166">
        <v>799246</v>
      </c>
      <c r="D9" s="166">
        <v>6514662</v>
      </c>
      <c r="E9" s="166" t="s">
        <v>752</v>
      </c>
      <c r="F9" s="165">
        <v>28</v>
      </c>
      <c r="G9" s="165" t="s">
        <v>511</v>
      </c>
      <c r="H9" s="165">
        <v>3</v>
      </c>
      <c r="I9" s="165" t="s">
        <v>612</v>
      </c>
      <c r="J9" s="165">
        <v>-9999</v>
      </c>
      <c r="K9" s="165">
        <v>1</v>
      </c>
      <c r="L9" s="167">
        <v>-9999</v>
      </c>
      <c r="M9" s="167">
        <v>0.3</v>
      </c>
      <c r="N9" s="167">
        <v>0</v>
      </c>
      <c r="O9" s="167">
        <v>0</v>
      </c>
      <c r="P9" s="168" t="s">
        <v>1067</v>
      </c>
      <c r="Q9" s="169" t="s">
        <v>863</v>
      </c>
      <c r="R9" s="165"/>
      <c r="S9" s="165"/>
      <c r="T9" s="165"/>
      <c r="U9" s="15"/>
      <c r="V9" s="15"/>
      <c r="W9" s="15"/>
      <c r="X9" s="15"/>
      <c r="Y9" s="15"/>
      <c r="Z9" s="15"/>
      <c r="AA9" s="15"/>
      <c r="AB9" s="15"/>
      <c r="AC9" s="15"/>
      <c r="AD9" s="15"/>
      <c r="AE9" s="15"/>
      <c r="AF9" s="15"/>
      <c r="AG9" s="15"/>
      <c r="AH9" s="15"/>
      <c r="AI9" s="15"/>
    </row>
    <row r="10" spans="1:36" s="30" customFormat="1">
      <c r="A10" s="165" t="s">
        <v>765</v>
      </c>
      <c r="B10" s="165" t="s">
        <v>609</v>
      </c>
      <c r="C10" s="166">
        <v>798513</v>
      </c>
      <c r="D10" s="166">
        <v>6518346</v>
      </c>
      <c r="E10" s="166" t="s">
        <v>752</v>
      </c>
      <c r="F10" s="165">
        <v>26</v>
      </c>
      <c r="G10" s="170" t="s">
        <v>610</v>
      </c>
      <c r="H10" s="170">
        <v>3</v>
      </c>
      <c r="I10" s="165" t="s">
        <v>606</v>
      </c>
      <c r="J10" s="165">
        <v>-9999</v>
      </c>
      <c r="K10" s="165">
        <v>2.4</v>
      </c>
      <c r="L10" s="167">
        <v>-9999</v>
      </c>
      <c r="M10" s="167">
        <v>0</v>
      </c>
      <c r="N10" s="167">
        <v>0</v>
      </c>
      <c r="O10" s="167">
        <v>2.4</v>
      </c>
      <c r="P10" s="168" t="s">
        <v>1068</v>
      </c>
      <c r="Q10" s="169" t="s">
        <v>949</v>
      </c>
      <c r="R10" s="165"/>
      <c r="S10" s="165"/>
      <c r="T10" s="165"/>
      <c r="U10" s="15"/>
      <c r="V10" s="15"/>
      <c r="W10" s="15"/>
      <c r="X10" s="15"/>
      <c r="Y10" s="15"/>
      <c r="Z10" s="15"/>
      <c r="AA10" s="15"/>
      <c r="AB10" s="15"/>
      <c r="AC10" s="15"/>
      <c r="AD10" s="15"/>
      <c r="AE10" s="15"/>
      <c r="AF10" s="15"/>
      <c r="AG10" s="15"/>
      <c r="AH10" s="15"/>
      <c r="AI10" s="15"/>
    </row>
    <row r="11" spans="1:36" s="30" customFormat="1">
      <c r="A11" s="165" t="s">
        <v>766</v>
      </c>
      <c r="B11" s="165" t="s">
        <v>600</v>
      </c>
      <c r="C11" s="166">
        <v>790294</v>
      </c>
      <c r="D11" s="166">
        <v>6523879</v>
      </c>
      <c r="E11" s="166" t="s">
        <v>752</v>
      </c>
      <c r="F11" s="165">
        <v>16</v>
      </c>
      <c r="G11" s="165" t="s">
        <v>601</v>
      </c>
      <c r="H11" s="165">
        <v>3</v>
      </c>
      <c r="I11" s="165" t="s">
        <v>612</v>
      </c>
      <c r="J11" s="165">
        <v>-9999</v>
      </c>
      <c r="K11" s="165">
        <v>0.2</v>
      </c>
      <c r="L11" s="167">
        <v>0.2</v>
      </c>
      <c r="M11" s="167">
        <v>0.4</v>
      </c>
      <c r="N11" s="167">
        <v>0</v>
      </c>
      <c r="O11" s="167">
        <v>0.2</v>
      </c>
      <c r="P11" s="168" t="s">
        <v>608</v>
      </c>
      <c r="Q11" s="169" t="s">
        <v>864</v>
      </c>
      <c r="R11" s="165"/>
      <c r="S11" s="165"/>
      <c r="T11" s="165"/>
      <c r="U11" s="15"/>
      <c r="V11" s="15"/>
      <c r="W11" s="15"/>
      <c r="X11" s="15"/>
      <c r="Y11" s="15"/>
      <c r="Z11" s="15"/>
      <c r="AA11" s="15"/>
      <c r="AB11" s="15"/>
      <c r="AC11" s="15"/>
      <c r="AD11" s="15"/>
      <c r="AE11" s="15"/>
      <c r="AF11" s="15"/>
      <c r="AG11" s="15"/>
      <c r="AH11" s="15"/>
      <c r="AI11" s="15"/>
    </row>
    <row r="12" spans="1:36" s="30" customFormat="1">
      <c r="A12" s="165" t="s">
        <v>767</v>
      </c>
      <c r="B12" s="165" t="s">
        <v>609</v>
      </c>
      <c r="C12" s="166">
        <v>785150</v>
      </c>
      <c r="D12" s="166">
        <v>6521229</v>
      </c>
      <c r="E12" s="166" t="s">
        <v>752</v>
      </c>
      <c r="F12" s="165">
        <v>24</v>
      </c>
      <c r="G12" s="170" t="s">
        <v>610</v>
      </c>
      <c r="H12" s="170">
        <v>3</v>
      </c>
      <c r="I12" s="165" t="s">
        <v>613</v>
      </c>
      <c r="J12" s="165">
        <v>-9999</v>
      </c>
      <c r="K12" s="165">
        <v>1.5</v>
      </c>
      <c r="L12" s="167">
        <v>-9999</v>
      </c>
      <c r="M12" s="167">
        <v>0</v>
      </c>
      <c r="N12" s="167">
        <v>0</v>
      </c>
      <c r="O12" s="167">
        <v>1.5</v>
      </c>
      <c r="P12" s="168" t="s">
        <v>614</v>
      </c>
      <c r="Q12" s="169" t="s">
        <v>950</v>
      </c>
      <c r="R12" s="165"/>
      <c r="S12" s="165"/>
      <c r="T12" s="165"/>
      <c r="U12" s="15"/>
      <c r="V12" s="15"/>
      <c r="W12" s="15"/>
      <c r="X12" s="15"/>
      <c r="Y12" s="15"/>
      <c r="Z12" s="15"/>
      <c r="AA12" s="15"/>
      <c r="AB12" s="15"/>
      <c r="AC12" s="15"/>
      <c r="AD12" s="15"/>
      <c r="AE12" s="15"/>
      <c r="AF12" s="15"/>
      <c r="AG12" s="15"/>
      <c r="AH12" s="15"/>
      <c r="AI12" s="15"/>
    </row>
    <row r="13" spans="1:36" s="30" customFormat="1">
      <c r="A13" s="165" t="s">
        <v>768</v>
      </c>
      <c r="B13" s="165" t="s">
        <v>600</v>
      </c>
      <c r="C13" s="166">
        <v>784153</v>
      </c>
      <c r="D13" s="166">
        <v>6520883</v>
      </c>
      <c r="E13" s="166" t="s">
        <v>752</v>
      </c>
      <c r="F13" s="165">
        <v>19</v>
      </c>
      <c r="G13" s="165" t="s">
        <v>511</v>
      </c>
      <c r="H13" s="165">
        <v>3</v>
      </c>
      <c r="I13" s="165" t="s">
        <v>615</v>
      </c>
      <c r="J13" s="165">
        <v>-9999</v>
      </c>
      <c r="K13" s="165">
        <v>0.7</v>
      </c>
      <c r="L13" s="167">
        <v>-9999</v>
      </c>
      <c r="M13" s="167">
        <v>0.3</v>
      </c>
      <c r="N13" s="167">
        <v>0</v>
      </c>
      <c r="O13" s="167">
        <v>0.7</v>
      </c>
      <c r="P13" s="168" t="s">
        <v>1069</v>
      </c>
      <c r="Q13" s="169" t="s">
        <v>951</v>
      </c>
      <c r="R13" s="165"/>
      <c r="S13" s="165"/>
      <c r="T13" s="165"/>
      <c r="U13" s="15"/>
      <c r="V13" s="15"/>
      <c r="W13" s="15"/>
      <c r="X13" s="15"/>
      <c r="Y13" s="15"/>
      <c r="Z13" s="15"/>
      <c r="AA13" s="15"/>
      <c r="AB13" s="15"/>
      <c r="AC13" s="15"/>
      <c r="AD13" s="15"/>
      <c r="AE13" s="15"/>
      <c r="AF13" s="15"/>
      <c r="AG13" s="15"/>
      <c r="AH13" s="15"/>
      <c r="AI13" s="15"/>
    </row>
    <row r="14" spans="1:36" s="30" customFormat="1">
      <c r="A14" s="165" t="s">
        <v>769</v>
      </c>
      <c r="B14" s="165" t="s">
        <v>616</v>
      </c>
      <c r="C14" s="166">
        <v>780283</v>
      </c>
      <c r="D14" s="166">
        <v>6523179</v>
      </c>
      <c r="E14" s="166" t="s">
        <v>752</v>
      </c>
      <c r="F14" s="165">
        <v>6</v>
      </c>
      <c r="G14" s="165" t="s">
        <v>511</v>
      </c>
      <c r="H14" s="165">
        <v>3</v>
      </c>
      <c r="I14" s="165" t="s">
        <v>617</v>
      </c>
      <c r="J14" s="165">
        <v>-9999</v>
      </c>
      <c r="K14" s="165">
        <v>1.2</v>
      </c>
      <c r="L14" s="167">
        <v>-9999</v>
      </c>
      <c r="M14" s="167">
        <v>0</v>
      </c>
      <c r="N14" s="167">
        <v>0</v>
      </c>
      <c r="O14" s="167">
        <v>1.2</v>
      </c>
      <c r="P14" s="168" t="s">
        <v>1070</v>
      </c>
      <c r="Q14" s="169" t="s">
        <v>952</v>
      </c>
      <c r="R14" s="165"/>
      <c r="S14" s="165"/>
      <c r="T14" s="165"/>
      <c r="U14" s="15"/>
      <c r="V14" s="15"/>
      <c r="W14" s="15"/>
      <c r="X14" s="15"/>
      <c r="Y14" s="15"/>
      <c r="Z14" s="15"/>
      <c r="AA14" s="15"/>
      <c r="AB14" s="15"/>
      <c r="AC14" s="15"/>
      <c r="AD14" s="15"/>
      <c r="AE14" s="15"/>
      <c r="AF14" s="15"/>
      <c r="AG14" s="15"/>
      <c r="AH14" s="15"/>
      <c r="AI14" s="15"/>
    </row>
    <row r="15" spans="1:36" s="30" customFormat="1">
      <c r="A15" s="165" t="s">
        <v>770</v>
      </c>
      <c r="B15" s="165" t="s">
        <v>600</v>
      </c>
      <c r="C15" s="166">
        <v>724820</v>
      </c>
      <c r="D15" s="166">
        <v>6503947</v>
      </c>
      <c r="E15" s="166" t="s">
        <v>752</v>
      </c>
      <c r="F15" s="165">
        <v>62</v>
      </c>
      <c r="G15" s="165" t="s">
        <v>511</v>
      </c>
      <c r="H15" s="165">
        <v>3</v>
      </c>
      <c r="I15" s="165" t="s">
        <v>612</v>
      </c>
      <c r="J15" s="165">
        <v>-9999</v>
      </c>
      <c r="K15" s="165">
        <v>0.25</v>
      </c>
      <c r="L15" s="167">
        <v>0.5</v>
      </c>
      <c r="M15" s="167">
        <v>1</v>
      </c>
      <c r="N15" s="167">
        <v>0</v>
      </c>
      <c r="O15" s="167">
        <v>0</v>
      </c>
      <c r="P15" s="168" t="s">
        <v>852</v>
      </c>
      <c r="Q15" s="169" t="s">
        <v>953</v>
      </c>
      <c r="R15" s="165"/>
      <c r="S15" s="165"/>
      <c r="T15" s="165"/>
      <c r="U15" s="15"/>
      <c r="V15" s="15"/>
      <c r="W15" s="15"/>
      <c r="X15" s="15"/>
      <c r="Y15" s="15"/>
      <c r="Z15" s="15"/>
      <c r="AA15" s="15"/>
      <c r="AB15" s="15"/>
      <c r="AC15" s="15"/>
      <c r="AD15" s="15"/>
      <c r="AE15" s="15"/>
      <c r="AF15" s="15"/>
      <c r="AG15" s="15"/>
      <c r="AH15" s="15"/>
      <c r="AI15" s="15"/>
    </row>
    <row r="16" spans="1:36" s="30" customFormat="1">
      <c r="A16" s="165" t="s">
        <v>399</v>
      </c>
      <c r="B16" s="165" t="s">
        <v>618</v>
      </c>
      <c r="C16" s="166">
        <v>730867</v>
      </c>
      <c r="D16" s="166">
        <v>6504536</v>
      </c>
      <c r="E16" s="166" t="s">
        <v>752</v>
      </c>
      <c r="F16" s="165">
        <v>50</v>
      </c>
      <c r="G16" s="170" t="s">
        <v>610</v>
      </c>
      <c r="H16" s="170">
        <v>3</v>
      </c>
      <c r="I16" s="165" t="s">
        <v>619</v>
      </c>
      <c r="J16" s="165">
        <v>-9999</v>
      </c>
      <c r="K16" s="165">
        <v>13</v>
      </c>
      <c r="L16" s="167">
        <v>-9999</v>
      </c>
      <c r="M16" s="167">
        <v>0.25</v>
      </c>
      <c r="N16" s="167">
        <v>0</v>
      </c>
      <c r="O16" s="167">
        <v>2.8</v>
      </c>
      <c r="P16" s="168" t="s">
        <v>608</v>
      </c>
      <c r="Q16" s="169" t="s">
        <v>954</v>
      </c>
      <c r="R16" s="165"/>
      <c r="S16" s="165"/>
      <c r="T16" s="165"/>
      <c r="U16" s="15"/>
      <c r="V16" s="15"/>
      <c r="W16" s="15"/>
      <c r="X16" s="15"/>
      <c r="Y16" s="15"/>
      <c r="Z16" s="15"/>
      <c r="AA16" s="15"/>
      <c r="AB16" s="15"/>
      <c r="AC16" s="15"/>
      <c r="AD16" s="15"/>
      <c r="AE16" s="15"/>
      <c r="AF16" s="15"/>
      <c r="AG16" s="15"/>
      <c r="AH16" s="15"/>
      <c r="AI16" s="15"/>
    </row>
    <row r="17" spans="1:35" s="30" customFormat="1">
      <c r="A17" s="165" t="s">
        <v>771</v>
      </c>
      <c r="B17" s="165" t="s">
        <v>618</v>
      </c>
      <c r="C17" s="166">
        <v>730938</v>
      </c>
      <c r="D17" s="166">
        <v>6504601</v>
      </c>
      <c r="E17" s="166" t="s">
        <v>752</v>
      </c>
      <c r="F17" s="165">
        <v>50</v>
      </c>
      <c r="G17" s="170" t="s">
        <v>610</v>
      </c>
      <c r="H17" s="170">
        <v>3</v>
      </c>
      <c r="I17" s="165" t="s">
        <v>620</v>
      </c>
      <c r="J17" s="165">
        <v>-9999</v>
      </c>
      <c r="K17" s="165">
        <v>13</v>
      </c>
      <c r="L17" s="167">
        <v>-9999</v>
      </c>
      <c r="M17" s="167">
        <v>0.3</v>
      </c>
      <c r="N17" s="167">
        <v>0</v>
      </c>
      <c r="O17" s="167">
        <v>1</v>
      </c>
      <c r="P17" s="168" t="s">
        <v>608</v>
      </c>
      <c r="Q17" s="169" t="s">
        <v>1046</v>
      </c>
      <c r="R17" s="165"/>
      <c r="S17" s="165"/>
      <c r="T17" s="165"/>
      <c r="U17" s="15"/>
      <c r="V17" s="15"/>
      <c r="W17" s="15"/>
      <c r="X17" s="15"/>
      <c r="Y17" s="15"/>
      <c r="Z17" s="15"/>
      <c r="AA17" s="15"/>
      <c r="AB17" s="15"/>
      <c r="AC17" s="15"/>
      <c r="AD17" s="15"/>
      <c r="AE17" s="15"/>
      <c r="AF17" s="15"/>
      <c r="AG17" s="15"/>
      <c r="AH17" s="15"/>
      <c r="AI17" s="15"/>
    </row>
    <row r="18" spans="1:35" s="30" customFormat="1">
      <c r="A18" s="165" t="s">
        <v>402</v>
      </c>
      <c r="B18" s="165" t="s">
        <v>283</v>
      </c>
      <c r="C18" s="166">
        <v>732423</v>
      </c>
      <c r="D18" s="166">
        <v>6509207</v>
      </c>
      <c r="E18" s="166" t="s">
        <v>752</v>
      </c>
      <c r="F18" s="165">
        <v>53</v>
      </c>
      <c r="G18" s="165" t="s">
        <v>511</v>
      </c>
      <c r="H18" s="165">
        <v>3</v>
      </c>
      <c r="I18" s="165" t="s">
        <v>612</v>
      </c>
      <c r="J18" s="165">
        <v>-9999</v>
      </c>
      <c r="K18" s="165">
        <v>1</v>
      </c>
      <c r="L18" s="167">
        <v>-9999</v>
      </c>
      <c r="M18" s="167">
        <v>0.2</v>
      </c>
      <c r="N18" s="167">
        <v>0</v>
      </c>
      <c r="O18" s="167">
        <v>0</v>
      </c>
      <c r="P18" s="168" t="s">
        <v>927</v>
      </c>
      <c r="Q18" s="169" t="s">
        <v>955</v>
      </c>
      <c r="R18" s="165"/>
      <c r="S18" s="165"/>
      <c r="T18" s="165"/>
      <c r="U18" s="15"/>
      <c r="V18" s="15"/>
      <c r="W18" s="15"/>
      <c r="X18" s="15"/>
      <c r="Y18" s="15"/>
      <c r="Z18" s="15"/>
      <c r="AA18" s="15"/>
      <c r="AB18" s="15"/>
      <c r="AC18" s="15"/>
      <c r="AD18" s="15"/>
      <c r="AE18" s="15"/>
      <c r="AF18" s="15"/>
      <c r="AG18" s="15"/>
      <c r="AH18" s="15"/>
      <c r="AI18" s="15"/>
    </row>
    <row r="19" spans="1:35" s="30" customFormat="1">
      <c r="A19" s="165" t="s">
        <v>772</v>
      </c>
      <c r="B19" s="165" t="s">
        <v>600</v>
      </c>
      <c r="C19" s="166">
        <v>733472</v>
      </c>
      <c r="D19" s="166">
        <v>6515897</v>
      </c>
      <c r="E19" s="166" t="s">
        <v>752</v>
      </c>
      <c r="F19" s="165">
        <v>31</v>
      </c>
      <c r="G19" s="165" t="s">
        <v>511</v>
      </c>
      <c r="H19" s="165">
        <v>3</v>
      </c>
      <c r="I19" s="165" t="s">
        <v>621</v>
      </c>
      <c r="J19" s="165">
        <v>-9999</v>
      </c>
      <c r="K19" s="165">
        <v>-9999</v>
      </c>
      <c r="L19" s="167">
        <v>0.4</v>
      </c>
      <c r="M19" s="167">
        <v>2.2000000000000002</v>
      </c>
      <c r="N19" s="167">
        <v>-9999</v>
      </c>
      <c r="O19" s="167">
        <v>-9999</v>
      </c>
      <c r="P19" s="221" t="s">
        <v>1117</v>
      </c>
      <c r="Q19" s="169" t="s">
        <v>622</v>
      </c>
      <c r="R19" s="165"/>
      <c r="S19" s="165"/>
      <c r="T19" s="165"/>
      <c r="U19" s="15"/>
      <c r="V19" s="15"/>
      <c r="W19" s="15"/>
      <c r="X19" s="15"/>
      <c r="Y19" s="15"/>
      <c r="Z19" s="15"/>
      <c r="AA19" s="15"/>
      <c r="AB19" s="15"/>
      <c r="AC19" s="15"/>
      <c r="AD19" s="15"/>
      <c r="AE19" s="15"/>
      <c r="AF19" s="15"/>
      <c r="AG19" s="15"/>
      <c r="AH19" s="15"/>
      <c r="AI19" s="15"/>
    </row>
    <row r="20" spans="1:35" s="30" customFormat="1">
      <c r="A20" s="165" t="s">
        <v>773</v>
      </c>
      <c r="B20" s="165" t="s">
        <v>283</v>
      </c>
      <c r="C20" s="166">
        <v>727654</v>
      </c>
      <c r="D20" s="166">
        <v>6513130</v>
      </c>
      <c r="E20" s="166" t="s">
        <v>752</v>
      </c>
      <c r="F20" s="165">
        <v>47</v>
      </c>
      <c r="G20" s="165" t="s">
        <v>511</v>
      </c>
      <c r="H20" s="165">
        <v>3</v>
      </c>
      <c r="I20" s="165" t="s">
        <v>615</v>
      </c>
      <c r="J20" s="165">
        <v>-9999</v>
      </c>
      <c r="K20" s="165">
        <v>1.2</v>
      </c>
      <c r="L20" s="167">
        <v>1.2</v>
      </c>
      <c r="M20" s="167">
        <v>0.2</v>
      </c>
      <c r="N20" s="167">
        <v>0</v>
      </c>
      <c r="O20" s="167">
        <v>-9999</v>
      </c>
      <c r="P20" s="168" t="s">
        <v>623</v>
      </c>
      <c r="Q20" s="169" t="s">
        <v>956</v>
      </c>
      <c r="R20" s="165"/>
      <c r="S20" s="165"/>
      <c r="T20" s="165"/>
      <c r="U20" s="15"/>
      <c r="V20" s="15"/>
      <c r="W20" s="15"/>
      <c r="X20" s="15"/>
      <c r="Y20" s="15"/>
      <c r="Z20" s="15"/>
      <c r="AA20" s="15"/>
      <c r="AB20" s="15"/>
      <c r="AC20" s="15"/>
      <c r="AD20" s="15"/>
      <c r="AE20" s="15"/>
      <c r="AF20" s="15"/>
      <c r="AG20" s="15"/>
      <c r="AH20" s="15"/>
      <c r="AI20" s="15"/>
    </row>
    <row r="21" spans="1:35" s="30" customFormat="1">
      <c r="A21" s="165" t="s">
        <v>774</v>
      </c>
      <c r="B21" s="165" t="s">
        <v>600</v>
      </c>
      <c r="C21" s="166">
        <v>725482</v>
      </c>
      <c r="D21" s="166">
        <v>6507963</v>
      </c>
      <c r="E21" s="166" t="s">
        <v>752</v>
      </c>
      <c r="F21" s="165">
        <v>54</v>
      </c>
      <c r="G21" s="165" t="s">
        <v>601</v>
      </c>
      <c r="H21" s="165">
        <v>3</v>
      </c>
      <c r="I21" s="165" t="s">
        <v>624</v>
      </c>
      <c r="J21" s="165">
        <v>-9999</v>
      </c>
      <c r="K21" s="165">
        <v>0.3</v>
      </c>
      <c r="L21" s="167">
        <v>-9999</v>
      </c>
      <c r="M21" s="167">
        <v>0.2</v>
      </c>
      <c r="N21" s="167">
        <v>0</v>
      </c>
      <c r="O21" s="167">
        <v>-9999</v>
      </c>
      <c r="P21" s="168" t="s">
        <v>608</v>
      </c>
      <c r="Q21" s="169" t="s">
        <v>625</v>
      </c>
      <c r="R21" s="165"/>
      <c r="S21" s="165"/>
      <c r="T21" s="165"/>
      <c r="U21" s="15"/>
      <c r="V21" s="15"/>
      <c r="W21" s="15"/>
      <c r="X21" s="15"/>
      <c r="Y21" s="15"/>
      <c r="Z21" s="15"/>
      <c r="AA21" s="15"/>
      <c r="AB21" s="15"/>
      <c r="AC21" s="15"/>
      <c r="AD21" s="15"/>
      <c r="AE21" s="15"/>
      <c r="AF21" s="15"/>
      <c r="AG21" s="15"/>
      <c r="AH21" s="15"/>
      <c r="AI21" s="15"/>
    </row>
    <row r="22" spans="1:35" s="30" customFormat="1">
      <c r="A22" s="165" t="s">
        <v>775</v>
      </c>
      <c r="B22" s="165" t="s">
        <v>600</v>
      </c>
      <c r="C22" s="166">
        <v>725569</v>
      </c>
      <c r="D22" s="166">
        <v>6507795</v>
      </c>
      <c r="E22" s="166" t="s">
        <v>752</v>
      </c>
      <c r="F22" s="165">
        <v>56.3</v>
      </c>
      <c r="G22" s="165" t="s">
        <v>601</v>
      </c>
      <c r="H22" s="165">
        <v>3</v>
      </c>
      <c r="I22" s="165" t="s">
        <v>624</v>
      </c>
      <c r="J22" s="165">
        <v>-9999</v>
      </c>
      <c r="K22" s="165">
        <v>-9999</v>
      </c>
      <c r="L22" s="167">
        <v>0.9</v>
      </c>
      <c r="M22" s="167">
        <v>0.9</v>
      </c>
      <c r="N22" s="167">
        <v>0</v>
      </c>
      <c r="O22" s="167">
        <v>-9999</v>
      </c>
      <c r="P22" s="168" t="s">
        <v>608</v>
      </c>
      <c r="Q22" s="169" t="s">
        <v>957</v>
      </c>
      <c r="R22" s="165"/>
      <c r="S22" s="165"/>
      <c r="T22" s="165"/>
      <c r="U22" s="15"/>
      <c r="V22" s="15"/>
      <c r="W22" s="15"/>
      <c r="X22" s="15"/>
      <c r="Y22" s="15"/>
      <c r="Z22" s="15"/>
      <c r="AA22" s="15"/>
      <c r="AB22" s="15"/>
      <c r="AC22" s="15"/>
      <c r="AD22" s="15"/>
      <c r="AE22" s="15"/>
      <c r="AF22" s="15"/>
      <c r="AG22" s="15"/>
      <c r="AH22" s="15"/>
      <c r="AI22" s="15"/>
    </row>
    <row r="23" spans="1:35" s="30" customFormat="1">
      <c r="A23" s="165" t="s">
        <v>776</v>
      </c>
      <c r="B23" s="165" t="s">
        <v>600</v>
      </c>
      <c r="C23" s="166">
        <v>714403</v>
      </c>
      <c r="D23" s="166">
        <v>6510580</v>
      </c>
      <c r="E23" s="166" t="s">
        <v>752</v>
      </c>
      <c r="F23" s="165">
        <v>92</v>
      </c>
      <c r="G23" s="165" t="s">
        <v>511</v>
      </c>
      <c r="H23" s="165">
        <v>3</v>
      </c>
      <c r="I23" s="165" t="s">
        <v>626</v>
      </c>
      <c r="J23" s="165">
        <v>0</v>
      </c>
      <c r="K23" s="165">
        <v>0</v>
      </c>
      <c r="L23" s="167">
        <v>0.4</v>
      </c>
      <c r="M23" s="167">
        <v>1.2</v>
      </c>
      <c r="N23" s="167">
        <v>0</v>
      </c>
      <c r="O23" s="167">
        <v>0</v>
      </c>
      <c r="P23" s="168" t="s">
        <v>1071</v>
      </c>
      <c r="Q23" s="169" t="s">
        <v>958</v>
      </c>
      <c r="R23" s="165"/>
      <c r="S23" s="165"/>
      <c r="T23" s="165"/>
      <c r="U23" s="15"/>
      <c r="V23" s="15"/>
      <c r="W23" s="15"/>
      <c r="X23" s="15"/>
      <c r="Y23" s="15"/>
      <c r="Z23" s="15"/>
      <c r="AA23" s="15"/>
      <c r="AB23" s="15"/>
      <c r="AC23" s="15"/>
      <c r="AD23" s="15"/>
      <c r="AE23" s="15"/>
      <c r="AF23" s="15"/>
      <c r="AG23" s="15"/>
      <c r="AH23" s="15"/>
      <c r="AI23" s="15"/>
    </row>
    <row r="24" spans="1:35" s="30" customFormat="1">
      <c r="A24" s="165" t="s">
        <v>777</v>
      </c>
      <c r="B24" s="165" t="s">
        <v>600</v>
      </c>
      <c r="C24" s="166">
        <v>714286</v>
      </c>
      <c r="D24" s="166">
        <v>6510506</v>
      </c>
      <c r="E24" s="166" t="s">
        <v>752</v>
      </c>
      <c r="F24" s="165">
        <v>92</v>
      </c>
      <c r="G24" s="165" t="s">
        <v>511</v>
      </c>
      <c r="H24" s="165">
        <v>3</v>
      </c>
      <c r="I24" s="165" t="s">
        <v>627</v>
      </c>
      <c r="J24" s="165">
        <v>0.3</v>
      </c>
      <c r="K24" s="165">
        <v>0.3</v>
      </c>
      <c r="L24" s="167">
        <v>-9999</v>
      </c>
      <c r="M24" s="167">
        <v>0.6</v>
      </c>
      <c r="N24" s="167">
        <v>0</v>
      </c>
      <c r="O24" s="167">
        <v>0.3</v>
      </c>
      <c r="P24" s="168" t="s">
        <v>608</v>
      </c>
      <c r="Q24" s="169" t="s">
        <v>959</v>
      </c>
      <c r="R24" s="165"/>
      <c r="S24" s="165"/>
      <c r="T24" s="165"/>
      <c r="U24" s="15"/>
      <c r="V24" s="15"/>
      <c r="W24" s="15"/>
      <c r="X24" s="15"/>
      <c r="Y24" s="15"/>
      <c r="Z24" s="15"/>
      <c r="AA24" s="15"/>
      <c r="AB24" s="15"/>
      <c r="AC24" s="15"/>
      <c r="AD24" s="15"/>
      <c r="AE24" s="15"/>
      <c r="AF24" s="15"/>
      <c r="AG24" s="15"/>
      <c r="AH24" s="15"/>
      <c r="AI24" s="15"/>
    </row>
    <row r="25" spans="1:35" s="30" customFormat="1">
      <c r="A25" s="165" t="s">
        <v>778</v>
      </c>
      <c r="B25" s="165" t="s">
        <v>600</v>
      </c>
      <c r="C25" s="166">
        <v>708373</v>
      </c>
      <c r="D25" s="166">
        <v>6511618</v>
      </c>
      <c r="E25" s="166" t="s">
        <v>752</v>
      </c>
      <c r="F25" s="165">
        <v>105</v>
      </c>
      <c r="G25" s="165" t="s">
        <v>511</v>
      </c>
      <c r="H25" s="165">
        <v>3</v>
      </c>
      <c r="I25" s="165" t="s">
        <v>628</v>
      </c>
      <c r="J25" s="165">
        <v>-9999</v>
      </c>
      <c r="K25" s="165">
        <v>0.9</v>
      </c>
      <c r="L25" s="167">
        <v>0.9</v>
      </c>
      <c r="M25" s="167">
        <v>0.4</v>
      </c>
      <c r="N25" s="167">
        <v>0</v>
      </c>
      <c r="O25" s="167">
        <v>0.9</v>
      </c>
      <c r="P25" s="168" t="s">
        <v>1072</v>
      </c>
      <c r="Q25" s="169" t="s">
        <v>1051</v>
      </c>
      <c r="R25" s="165"/>
      <c r="S25" s="165"/>
      <c r="T25" s="165"/>
      <c r="U25" s="15"/>
      <c r="V25" s="15"/>
      <c r="W25" s="15"/>
      <c r="X25" s="15"/>
      <c r="Y25" s="15"/>
      <c r="Z25" s="15"/>
      <c r="AA25" s="15"/>
      <c r="AB25" s="15"/>
      <c r="AC25" s="15"/>
      <c r="AD25" s="15"/>
      <c r="AE25" s="15"/>
      <c r="AF25" s="15"/>
      <c r="AG25" s="15"/>
      <c r="AH25" s="15"/>
      <c r="AI25" s="15"/>
    </row>
    <row r="26" spans="1:35" s="30" customFormat="1">
      <c r="A26" s="165" t="s">
        <v>779</v>
      </c>
      <c r="B26" s="165" t="s">
        <v>600</v>
      </c>
      <c r="C26" s="166">
        <v>702634</v>
      </c>
      <c r="D26" s="166">
        <v>6511520</v>
      </c>
      <c r="E26" s="166" t="s">
        <v>752</v>
      </c>
      <c r="F26" s="165">
        <v>118</v>
      </c>
      <c r="G26" s="165" t="s">
        <v>511</v>
      </c>
      <c r="H26" s="165">
        <v>3</v>
      </c>
      <c r="I26" s="165" t="s">
        <v>624</v>
      </c>
      <c r="J26" s="165">
        <v>-9999</v>
      </c>
      <c r="K26" s="165">
        <v>-9999</v>
      </c>
      <c r="L26" s="167">
        <v>0.8</v>
      </c>
      <c r="M26" s="167">
        <v>0.6</v>
      </c>
      <c r="N26" s="167">
        <v>0</v>
      </c>
      <c r="O26" s="167">
        <v>0.05</v>
      </c>
      <c r="P26" s="168" t="s">
        <v>629</v>
      </c>
      <c r="Q26" s="169" t="s">
        <v>630</v>
      </c>
      <c r="R26" s="165"/>
      <c r="S26" s="165"/>
      <c r="T26" s="165"/>
      <c r="U26" s="15"/>
      <c r="V26" s="15"/>
      <c r="W26" s="15"/>
      <c r="X26" s="15"/>
      <c r="Y26" s="15"/>
      <c r="Z26" s="15"/>
      <c r="AA26" s="15"/>
      <c r="AB26" s="15"/>
      <c r="AC26" s="15"/>
      <c r="AD26" s="15"/>
      <c r="AE26" s="15"/>
      <c r="AF26" s="15"/>
      <c r="AG26" s="15"/>
      <c r="AH26" s="15"/>
      <c r="AI26" s="15"/>
    </row>
    <row r="27" spans="1:35" s="30" customFormat="1">
      <c r="A27" s="165" t="s">
        <v>780</v>
      </c>
      <c r="B27" s="165" t="s">
        <v>600</v>
      </c>
      <c r="C27" s="166">
        <v>715709</v>
      </c>
      <c r="D27" s="166">
        <v>6515514</v>
      </c>
      <c r="E27" s="166" t="s">
        <v>752</v>
      </c>
      <c r="F27" s="165">
        <v>90</v>
      </c>
      <c r="G27" s="165" t="s">
        <v>511</v>
      </c>
      <c r="H27" s="165">
        <v>3</v>
      </c>
      <c r="I27" s="165" t="s">
        <v>621</v>
      </c>
      <c r="J27" s="165">
        <v>-9999</v>
      </c>
      <c r="K27" s="165">
        <v>-9999</v>
      </c>
      <c r="L27" s="167">
        <v>0.4</v>
      </c>
      <c r="M27" s="167">
        <v>1.2</v>
      </c>
      <c r="N27" s="167">
        <v>-9999</v>
      </c>
      <c r="O27" s="167">
        <v>-9999</v>
      </c>
      <c r="P27" s="168" t="s">
        <v>859</v>
      </c>
      <c r="Q27" s="169" t="s">
        <v>631</v>
      </c>
      <c r="R27" s="165"/>
      <c r="S27" s="165"/>
      <c r="T27" s="165"/>
      <c r="U27" s="15"/>
      <c r="V27" s="15"/>
      <c r="W27" s="15"/>
      <c r="X27" s="15"/>
      <c r="Y27" s="15"/>
      <c r="Z27" s="15"/>
      <c r="AA27" s="15"/>
      <c r="AB27" s="15"/>
      <c r="AC27" s="15"/>
      <c r="AD27" s="15"/>
      <c r="AE27" s="15"/>
      <c r="AF27" s="15"/>
      <c r="AG27" s="15"/>
      <c r="AH27" s="15"/>
      <c r="AI27" s="15"/>
    </row>
    <row r="28" spans="1:35" s="30" customFormat="1">
      <c r="A28" s="165" t="s">
        <v>781</v>
      </c>
      <c r="B28" s="165" t="s">
        <v>600</v>
      </c>
      <c r="C28" s="166">
        <v>722628</v>
      </c>
      <c r="D28" s="166">
        <v>6514586</v>
      </c>
      <c r="E28" s="166" t="s">
        <v>752</v>
      </c>
      <c r="F28" s="165">
        <v>68</v>
      </c>
      <c r="G28" s="165" t="s">
        <v>511</v>
      </c>
      <c r="H28" s="165">
        <v>3</v>
      </c>
      <c r="I28" s="165" t="s">
        <v>621</v>
      </c>
      <c r="J28" s="165">
        <v>-9999</v>
      </c>
      <c r="K28" s="165">
        <v>-9999</v>
      </c>
      <c r="L28" s="167">
        <v>0.4</v>
      </c>
      <c r="M28" s="167">
        <v>0.8</v>
      </c>
      <c r="N28" s="167">
        <v>-9999</v>
      </c>
      <c r="O28" s="167">
        <v>-9999</v>
      </c>
      <c r="P28" s="168" t="s">
        <v>1072</v>
      </c>
      <c r="Q28" s="169" t="s">
        <v>960</v>
      </c>
      <c r="R28" s="165"/>
      <c r="S28" s="165"/>
      <c r="T28" s="165"/>
      <c r="U28" s="15"/>
      <c r="V28" s="15"/>
      <c r="W28" s="15"/>
      <c r="X28" s="15"/>
      <c r="Y28" s="15"/>
      <c r="Z28" s="15"/>
      <c r="AA28" s="15"/>
      <c r="AB28" s="15"/>
      <c r="AC28" s="15"/>
      <c r="AD28" s="15"/>
      <c r="AE28" s="15"/>
      <c r="AF28" s="15"/>
      <c r="AG28" s="15"/>
      <c r="AH28" s="15"/>
      <c r="AI28" s="15"/>
    </row>
    <row r="29" spans="1:35" s="30" customFormat="1">
      <c r="A29" s="165" t="s">
        <v>782</v>
      </c>
      <c r="B29" s="165" t="s">
        <v>600</v>
      </c>
      <c r="C29" s="166">
        <v>726445</v>
      </c>
      <c r="D29" s="166">
        <v>6517704</v>
      </c>
      <c r="E29" s="166" t="s">
        <v>752</v>
      </c>
      <c r="F29" s="165">
        <v>57</v>
      </c>
      <c r="G29" s="165" t="s">
        <v>511</v>
      </c>
      <c r="H29" s="165">
        <v>3</v>
      </c>
      <c r="I29" s="165" t="s">
        <v>624</v>
      </c>
      <c r="J29" s="165">
        <v>-9999</v>
      </c>
      <c r="K29" s="165">
        <v>0.55000000000000004</v>
      </c>
      <c r="L29" s="167">
        <v>1</v>
      </c>
      <c r="M29" s="167">
        <v>0.25</v>
      </c>
      <c r="N29" s="167">
        <v>-9999</v>
      </c>
      <c r="O29" s="167">
        <v>0.55000000000000004</v>
      </c>
      <c r="P29" s="168" t="s">
        <v>1072</v>
      </c>
      <c r="Q29" s="169" t="s">
        <v>865</v>
      </c>
      <c r="R29" s="165"/>
      <c r="S29" s="165"/>
      <c r="T29" s="165"/>
      <c r="U29" s="15"/>
      <c r="V29" s="15"/>
      <c r="W29" s="15"/>
      <c r="X29" s="15"/>
      <c r="Y29" s="15"/>
      <c r="Z29" s="15"/>
      <c r="AA29" s="15"/>
      <c r="AB29" s="15"/>
      <c r="AC29" s="15"/>
      <c r="AD29" s="15"/>
      <c r="AE29" s="15"/>
      <c r="AF29" s="15"/>
      <c r="AG29" s="15"/>
      <c r="AH29" s="15"/>
      <c r="AI29" s="15"/>
    </row>
    <row r="30" spans="1:35" s="30" customFormat="1">
      <c r="A30" s="165" t="s">
        <v>783</v>
      </c>
      <c r="B30" s="165" t="s">
        <v>283</v>
      </c>
      <c r="C30" s="166">
        <v>730963</v>
      </c>
      <c r="D30" s="166">
        <v>6517373</v>
      </c>
      <c r="E30" s="166" t="s">
        <v>752</v>
      </c>
      <c r="F30" s="165">
        <v>45</v>
      </c>
      <c r="G30" s="165" t="s">
        <v>511</v>
      </c>
      <c r="H30" s="165">
        <v>3</v>
      </c>
      <c r="I30" s="165" t="s">
        <v>632</v>
      </c>
      <c r="J30" s="165">
        <v>-9999</v>
      </c>
      <c r="K30" s="165">
        <v>0.8</v>
      </c>
      <c r="L30" s="167">
        <v>-9999</v>
      </c>
      <c r="M30" s="167">
        <v>0.2</v>
      </c>
      <c r="N30" s="167">
        <v>0</v>
      </c>
      <c r="O30" s="167">
        <v>0.8</v>
      </c>
      <c r="P30" s="168" t="s">
        <v>1072</v>
      </c>
      <c r="Q30" s="169" t="s">
        <v>961</v>
      </c>
      <c r="R30" s="165"/>
      <c r="S30" s="165"/>
      <c r="T30" s="165"/>
      <c r="U30" s="15"/>
      <c r="V30" s="15"/>
      <c r="W30" s="15"/>
      <c r="X30" s="15"/>
      <c r="Y30" s="15"/>
      <c r="Z30" s="15"/>
      <c r="AA30" s="15"/>
      <c r="AB30" s="15"/>
      <c r="AC30" s="15"/>
      <c r="AD30" s="15"/>
      <c r="AE30" s="15"/>
      <c r="AF30" s="15"/>
      <c r="AG30" s="15"/>
      <c r="AH30" s="15"/>
      <c r="AI30" s="15"/>
    </row>
    <row r="31" spans="1:35" s="30" customFormat="1">
      <c r="A31" s="165" t="s">
        <v>784</v>
      </c>
      <c r="B31" s="165" t="s">
        <v>283</v>
      </c>
      <c r="C31" s="166">
        <v>728762</v>
      </c>
      <c r="D31" s="166">
        <v>6521915</v>
      </c>
      <c r="E31" s="166" t="s">
        <v>752</v>
      </c>
      <c r="F31" s="165">
        <v>48</v>
      </c>
      <c r="G31" s="165" t="s">
        <v>511</v>
      </c>
      <c r="H31" s="165">
        <v>3</v>
      </c>
      <c r="I31" s="165" t="s">
        <v>612</v>
      </c>
      <c r="J31" s="165">
        <v>-9999</v>
      </c>
      <c r="K31" s="165">
        <v>1.2</v>
      </c>
      <c r="L31" s="167">
        <v>0.4</v>
      </c>
      <c r="M31" s="167">
        <v>0.3</v>
      </c>
      <c r="N31" s="167">
        <v>0</v>
      </c>
      <c r="O31" s="167">
        <v>1.2</v>
      </c>
      <c r="P31" s="168" t="s">
        <v>1073</v>
      </c>
      <c r="Q31" s="169" t="s">
        <v>962</v>
      </c>
      <c r="R31" s="165"/>
      <c r="S31" s="165"/>
      <c r="T31" s="165"/>
      <c r="U31" s="15"/>
      <c r="V31" s="15"/>
      <c r="W31" s="15"/>
      <c r="X31" s="15"/>
      <c r="Y31" s="15"/>
      <c r="Z31" s="15"/>
      <c r="AA31" s="15"/>
      <c r="AB31" s="15"/>
      <c r="AC31" s="15"/>
      <c r="AD31" s="15"/>
      <c r="AE31" s="15"/>
      <c r="AF31" s="15"/>
      <c r="AG31" s="15"/>
      <c r="AH31" s="15"/>
      <c r="AI31" s="15"/>
    </row>
    <row r="32" spans="1:35" s="30" customFormat="1">
      <c r="A32" s="165" t="s">
        <v>785</v>
      </c>
      <c r="B32" s="165" t="s">
        <v>600</v>
      </c>
      <c r="C32" s="166">
        <v>722482</v>
      </c>
      <c r="D32" s="166">
        <v>6520193</v>
      </c>
      <c r="E32" s="166" t="s">
        <v>752</v>
      </c>
      <c r="F32" s="165">
        <v>73</v>
      </c>
      <c r="G32" s="165" t="s">
        <v>511</v>
      </c>
      <c r="H32" s="165">
        <v>3</v>
      </c>
      <c r="I32" s="165" t="s">
        <v>624</v>
      </c>
      <c r="J32" s="165">
        <v>-9999</v>
      </c>
      <c r="K32" s="165">
        <v>0.8</v>
      </c>
      <c r="L32" s="167">
        <v>1.3</v>
      </c>
      <c r="M32" s="167">
        <v>0.5</v>
      </c>
      <c r="N32" s="167">
        <v>0</v>
      </c>
      <c r="O32" s="167">
        <v>-9999</v>
      </c>
      <c r="P32" s="168" t="s">
        <v>608</v>
      </c>
      <c r="Q32" s="169" t="s">
        <v>633</v>
      </c>
      <c r="R32" s="165"/>
      <c r="S32" s="165"/>
      <c r="T32" s="165"/>
      <c r="U32" s="15"/>
      <c r="V32" s="15"/>
      <c r="W32" s="15"/>
      <c r="X32" s="15"/>
      <c r="Y32" s="15"/>
      <c r="Z32" s="15"/>
      <c r="AA32" s="15"/>
      <c r="AB32" s="15"/>
      <c r="AC32" s="15"/>
      <c r="AD32" s="15"/>
      <c r="AE32" s="15"/>
      <c r="AF32" s="15"/>
      <c r="AG32" s="15"/>
      <c r="AH32" s="15"/>
      <c r="AI32" s="15"/>
    </row>
    <row r="33" spans="1:20" s="61" customFormat="1">
      <c r="A33" s="165" t="s">
        <v>786</v>
      </c>
      <c r="B33" s="165" t="s">
        <v>600</v>
      </c>
      <c r="C33" s="166">
        <v>719497</v>
      </c>
      <c r="D33" s="166">
        <v>6517836</v>
      </c>
      <c r="E33" s="166" t="s">
        <v>752</v>
      </c>
      <c r="F33" s="165">
        <v>72</v>
      </c>
      <c r="G33" s="165" t="s">
        <v>511</v>
      </c>
      <c r="H33" s="165">
        <v>3</v>
      </c>
      <c r="I33" s="165" t="s">
        <v>634</v>
      </c>
      <c r="J33" s="165">
        <v>-9999</v>
      </c>
      <c r="K33" s="165">
        <v>1.2</v>
      </c>
      <c r="L33" s="167">
        <v>0.5</v>
      </c>
      <c r="M33" s="167">
        <v>0.7</v>
      </c>
      <c r="N33" s="167">
        <v>0</v>
      </c>
      <c r="O33" s="167">
        <v>1.2</v>
      </c>
      <c r="P33" s="168" t="s">
        <v>608</v>
      </c>
      <c r="Q33" s="169" t="s">
        <v>1052</v>
      </c>
      <c r="R33" s="165"/>
      <c r="S33" s="165"/>
      <c r="T33" s="165"/>
    </row>
    <row r="34" spans="1:20" s="61" customFormat="1">
      <c r="A34" s="165" t="s">
        <v>787</v>
      </c>
      <c r="B34" s="165" t="s">
        <v>605</v>
      </c>
      <c r="C34" s="166">
        <v>711095</v>
      </c>
      <c r="D34" s="166">
        <v>6512520</v>
      </c>
      <c r="E34" s="166" t="s">
        <v>752</v>
      </c>
      <c r="F34" s="165">
        <v>-9999</v>
      </c>
      <c r="G34" s="165" t="s">
        <v>635</v>
      </c>
      <c r="H34" s="165">
        <v>-9999</v>
      </c>
      <c r="I34" s="165" t="s">
        <v>626</v>
      </c>
      <c r="J34" s="165">
        <v>0</v>
      </c>
      <c r="K34" s="165">
        <v>0</v>
      </c>
      <c r="L34" s="167">
        <v>-9999</v>
      </c>
      <c r="M34" s="167">
        <v>0.4</v>
      </c>
      <c r="N34" s="167">
        <v>0</v>
      </c>
      <c r="O34" s="167">
        <v>0.1</v>
      </c>
      <c r="P34" s="168" t="s">
        <v>608</v>
      </c>
      <c r="Q34" s="169" t="s">
        <v>636</v>
      </c>
      <c r="R34" s="165"/>
      <c r="S34" s="165"/>
      <c r="T34" s="165"/>
    </row>
    <row r="35" spans="1:20">
      <c r="A35" s="165" t="s">
        <v>788</v>
      </c>
      <c r="B35" s="165" t="s">
        <v>618</v>
      </c>
      <c r="C35" s="166">
        <v>730918</v>
      </c>
      <c r="D35" s="166">
        <v>6517175</v>
      </c>
      <c r="E35" s="166" t="s">
        <v>752</v>
      </c>
      <c r="F35" s="165">
        <v>45</v>
      </c>
      <c r="G35" s="165" t="s">
        <v>511</v>
      </c>
      <c r="H35" s="165">
        <v>3</v>
      </c>
      <c r="I35" s="165" t="s">
        <v>637</v>
      </c>
      <c r="J35" s="165">
        <v>0</v>
      </c>
      <c r="K35" s="165">
        <v>0</v>
      </c>
      <c r="L35" s="167">
        <v>-9999</v>
      </c>
      <c r="M35" s="167">
        <v>0</v>
      </c>
      <c r="N35" s="167">
        <v>0</v>
      </c>
      <c r="O35" s="167">
        <v>0</v>
      </c>
      <c r="P35" s="168" t="s">
        <v>929</v>
      </c>
      <c r="Q35" s="169" t="s">
        <v>638</v>
      </c>
      <c r="R35" s="165"/>
      <c r="S35" s="165"/>
      <c r="T35" s="165"/>
    </row>
    <row r="36" spans="1:20">
      <c r="A36" s="165" t="s">
        <v>789</v>
      </c>
      <c r="B36" s="165" t="s">
        <v>600</v>
      </c>
      <c r="C36" s="166">
        <v>736714</v>
      </c>
      <c r="D36" s="166">
        <v>6521805</v>
      </c>
      <c r="E36" s="166" t="s">
        <v>752</v>
      </c>
      <c r="F36" s="165">
        <v>38</v>
      </c>
      <c r="G36" s="165" t="s">
        <v>511</v>
      </c>
      <c r="H36" s="165">
        <v>3</v>
      </c>
      <c r="I36" s="165" t="s">
        <v>624</v>
      </c>
      <c r="J36" s="165">
        <v>-9999</v>
      </c>
      <c r="K36" s="165">
        <v>0.3</v>
      </c>
      <c r="L36" s="167">
        <v>0.6</v>
      </c>
      <c r="M36" s="167">
        <v>0.3</v>
      </c>
      <c r="N36" s="167">
        <v>0</v>
      </c>
      <c r="O36" s="167">
        <v>0.6</v>
      </c>
      <c r="P36" s="168" t="s">
        <v>1074</v>
      </c>
      <c r="Q36" s="169" t="s">
        <v>963</v>
      </c>
      <c r="R36" s="165"/>
      <c r="S36" s="165"/>
      <c r="T36" s="165"/>
    </row>
    <row r="37" spans="1:20">
      <c r="A37" s="165" t="s">
        <v>790</v>
      </c>
      <c r="B37" s="165" t="s">
        <v>600</v>
      </c>
      <c r="C37" s="166">
        <v>736631</v>
      </c>
      <c r="D37" s="166">
        <v>6521760</v>
      </c>
      <c r="E37" s="166" t="s">
        <v>752</v>
      </c>
      <c r="F37" s="165">
        <v>40</v>
      </c>
      <c r="G37" s="165" t="s">
        <v>511</v>
      </c>
      <c r="H37" s="165">
        <v>3</v>
      </c>
      <c r="I37" s="165" t="s">
        <v>628</v>
      </c>
      <c r="J37" s="165">
        <v>-9999</v>
      </c>
      <c r="K37" s="165">
        <v>0.3</v>
      </c>
      <c r="L37" s="167">
        <v>-9999</v>
      </c>
      <c r="M37" s="167">
        <v>0.2</v>
      </c>
      <c r="N37" s="167">
        <v>0</v>
      </c>
      <c r="O37" s="167">
        <v>0.3</v>
      </c>
      <c r="P37" s="168" t="s">
        <v>928</v>
      </c>
      <c r="Q37" s="169" t="s">
        <v>964</v>
      </c>
      <c r="R37" s="165"/>
      <c r="S37" s="165"/>
      <c r="T37" s="165"/>
    </row>
    <row r="38" spans="1:20">
      <c r="A38" s="165" t="s">
        <v>791</v>
      </c>
      <c r="B38" s="165" t="s">
        <v>618</v>
      </c>
      <c r="C38" s="166">
        <v>730900</v>
      </c>
      <c r="D38" s="166">
        <v>6525867</v>
      </c>
      <c r="E38" s="166" t="s">
        <v>752</v>
      </c>
      <c r="F38" s="165">
        <v>43</v>
      </c>
      <c r="G38" s="165" t="s">
        <v>511</v>
      </c>
      <c r="H38" s="165">
        <v>3</v>
      </c>
      <c r="I38" s="165" t="s">
        <v>639</v>
      </c>
      <c r="J38" s="165">
        <v>-9999</v>
      </c>
      <c r="K38" s="165">
        <v>4.9000000000000004</v>
      </c>
      <c r="L38" s="167">
        <v>-9999</v>
      </c>
      <c r="M38" s="167">
        <v>-9999</v>
      </c>
      <c r="N38" s="167">
        <v>-9999</v>
      </c>
      <c r="O38" s="167">
        <v>-9999</v>
      </c>
      <c r="P38" s="168" t="s">
        <v>608</v>
      </c>
      <c r="Q38" s="169" t="s">
        <v>866</v>
      </c>
      <c r="R38" s="165"/>
      <c r="S38" s="165"/>
      <c r="T38" s="165"/>
    </row>
    <row r="39" spans="1:20">
      <c r="A39" s="165" t="s">
        <v>792</v>
      </c>
      <c r="B39" s="165" t="s">
        <v>600</v>
      </c>
      <c r="C39" s="166">
        <v>727462</v>
      </c>
      <c r="D39" s="166">
        <v>6528002</v>
      </c>
      <c r="E39" s="166" t="s">
        <v>752</v>
      </c>
      <c r="F39" s="165">
        <v>49</v>
      </c>
      <c r="G39" s="165" t="s">
        <v>511</v>
      </c>
      <c r="H39" s="165">
        <v>3</v>
      </c>
      <c r="I39" s="165" t="s">
        <v>626</v>
      </c>
      <c r="J39" s="165">
        <v>0</v>
      </c>
      <c r="K39" s="165">
        <v>0</v>
      </c>
      <c r="L39" s="167">
        <v>0.4</v>
      </c>
      <c r="M39" s="167">
        <v>0.4</v>
      </c>
      <c r="N39" s="167">
        <v>0</v>
      </c>
      <c r="O39" s="167">
        <v>0</v>
      </c>
      <c r="P39" s="168" t="s">
        <v>608</v>
      </c>
      <c r="Q39" s="169" t="s">
        <v>640</v>
      </c>
      <c r="R39" s="165"/>
      <c r="S39" s="165"/>
      <c r="T39" s="165"/>
    </row>
    <row r="40" spans="1:20">
      <c r="A40" s="165" t="s">
        <v>793</v>
      </c>
      <c r="B40" s="165" t="s">
        <v>616</v>
      </c>
      <c r="C40" s="166">
        <v>723157</v>
      </c>
      <c r="D40" s="166">
        <v>6530458</v>
      </c>
      <c r="E40" s="166" t="s">
        <v>752</v>
      </c>
      <c r="F40" s="165">
        <v>63</v>
      </c>
      <c r="G40" s="165" t="s">
        <v>511</v>
      </c>
      <c r="H40" s="165">
        <v>3</v>
      </c>
      <c r="I40" s="165" t="s">
        <v>641</v>
      </c>
      <c r="J40" s="165">
        <v>0.4</v>
      </c>
      <c r="K40" s="165">
        <v>0.4</v>
      </c>
      <c r="L40" s="167">
        <v>-9999</v>
      </c>
      <c r="M40" s="167">
        <v>0</v>
      </c>
      <c r="N40" s="167">
        <v>0</v>
      </c>
      <c r="O40" s="167">
        <v>0.4</v>
      </c>
      <c r="P40" s="168" t="s">
        <v>860</v>
      </c>
      <c r="Q40" s="169" t="s">
        <v>965</v>
      </c>
      <c r="R40" s="165"/>
      <c r="S40" s="165"/>
      <c r="T40" s="165"/>
    </row>
    <row r="41" spans="1:20">
      <c r="A41" s="165" t="s">
        <v>794</v>
      </c>
      <c r="B41" s="165" t="s">
        <v>600</v>
      </c>
      <c r="C41" s="166">
        <v>723142</v>
      </c>
      <c r="D41" s="166">
        <v>6530477</v>
      </c>
      <c r="E41" s="166" t="s">
        <v>752</v>
      </c>
      <c r="F41" s="165">
        <v>63</v>
      </c>
      <c r="G41" s="165" t="s">
        <v>511</v>
      </c>
      <c r="H41" s="165">
        <v>3</v>
      </c>
      <c r="I41" s="165" t="s">
        <v>612</v>
      </c>
      <c r="J41" s="165">
        <v>-9999</v>
      </c>
      <c r="K41" s="165">
        <v>0.1</v>
      </c>
      <c r="L41" s="167">
        <v>0.6</v>
      </c>
      <c r="M41" s="167">
        <v>0.5</v>
      </c>
      <c r="N41" s="167">
        <v>-9999</v>
      </c>
      <c r="O41" s="167">
        <v>0.1</v>
      </c>
      <c r="P41" s="168" t="s">
        <v>608</v>
      </c>
      <c r="Q41" s="169" t="s">
        <v>642</v>
      </c>
      <c r="R41" s="165"/>
      <c r="S41" s="165"/>
      <c r="T41" s="165"/>
    </row>
    <row r="42" spans="1:20">
      <c r="A42" s="165" t="s">
        <v>795</v>
      </c>
      <c r="B42" s="165" t="s">
        <v>616</v>
      </c>
      <c r="C42" s="166">
        <v>720519</v>
      </c>
      <c r="D42" s="166">
        <v>6533399</v>
      </c>
      <c r="E42" s="166" t="s">
        <v>752</v>
      </c>
      <c r="F42" s="165">
        <v>72</v>
      </c>
      <c r="G42" s="165" t="s">
        <v>511</v>
      </c>
      <c r="H42" s="165">
        <v>3</v>
      </c>
      <c r="I42" s="165" t="s">
        <v>643</v>
      </c>
      <c r="J42" s="165">
        <v>0.35</v>
      </c>
      <c r="K42" s="165">
        <v>0.35</v>
      </c>
      <c r="L42" s="167">
        <v>-9999</v>
      </c>
      <c r="M42" s="167">
        <v>0</v>
      </c>
      <c r="N42" s="167">
        <v>0</v>
      </c>
      <c r="O42" s="167">
        <v>0</v>
      </c>
      <c r="P42" s="168" t="s">
        <v>608</v>
      </c>
      <c r="Q42" s="169" t="s">
        <v>966</v>
      </c>
      <c r="R42" s="165"/>
      <c r="S42" s="165"/>
      <c r="T42" s="165"/>
    </row>
    <row r="43" spans="1:20">
      <c r="A43" s="165" t="s">
        <v>796</v>
      </c>
      <c r="B43" s="165" t="s">
        <v>600</v>
      </c>
      <c r="C43" s="166">
        <v>720500</v>
      </c>
      <c r="D43" s="166">
        <v>6533327</v>
      </c>
      <c r="E43" s="166" t="s">
        <v>752</v>
      </c>
      <c r="F43" s="165">
        <v>69</v>
      </c>
      <c r="G43" s="165" t="s">
        <v>511</v>
      </c>
      <c r="H43" s="165">
        <v>3</v>
      </c>
      <c r="I43" s="165" t="s">
        <v>624</v>
      </c>
      <c r="J43" s="165">
        <v>-9999</v>
      </c>
      <c r="K43" s="165">
        <v>0.1</v>
      </c>
      <c r="L43" s="167">
        <v>0.7</v>
      </c>
      <c r="M43" s="167">
        <v>0.6</v>
      </c>
      <c r="N43" s="167">
        <v>0</v>
      </c>
      <c r="O43" s="167">
        <v>0.1</v>
      </c>
      <c r="P43" s="168" t="s">
        <v>608</v>
      </c>
      <c r="Q43" s="169" t="s">
        <v>867</v>
      </c>
      <c r="R43" s="165"/>
      <c r="S43" s="165"/>
      <c r="T43" s="165"/>
    </row>
    <row r="44" spans="1:20">
      <c r="A44" s="165" t="s">
        <v>797</v>
      </c>
      <c r="B44" s="165" t="s">
        <v>600</v>
      </c>
      <c r="C44" s="166">
        <v>712472</v>
      </c>
      <c r="D44" s="166">
        <v>6532343</v>
      </c>
      <c r="E44" s="166" t="s">
        <v>752</v>
      </c>
      <c r="F44" s="165">
        <v>87</v>
      </c>
      <c r="G44" s="165" t="s">
        <v>511</v>
      </c>
      <c r="H44" s="165">
        <v>3</v>
      </c>
      <c r="I44" s="165" t="s">
        <v>626</v>
      </c>
      <c r="J44" s="165">
        <v>0</v>
      </c>
      <c r="K44" s="165">
        <v>0</v>
      </c>
      <c r="L44" s="167">
        <v>0.6</v>
      </c>
      <c r="M44" s="167">
        <v>1.2</v>
      </c>
      <c r="N44" s="167">
        <v>0</v>
      </c>
      <c r="O44" s="167">
        <v>0</v>
      </c>
      <c r="P44" s="168" t="s">
        <v>608</v>
      </c>
      <c r="Q44" s="169" t="s">
        <v>967</v>
      </c>
      <c r="R44" s="165"/>
      <c r="S44" s="165"/>
      <c r="T44" s="165"/>
    </row>
    <row r="45" spans="1:20">
      <c r="A45" s="165" t="s">
        <v>404</v>
      </c>
      <c r="B45" s="165" t="s">
        <v>600</v>
      </c>
      <c r="C45" s="166">
        <v>707669</v>
      </c>
      <c r="D45" s="166">
        <v>6532712</v>
      </c>
      <c r="E45" s="166" t="s">
        <v>752</v>
      </c>
      <c r="F45" s="165">
        <v>97</v>
      </c>
      <c r="G45" s="165" t="s">
        <v>511</v>
      </c>
      <c r="H45" s="165">
        <v>3</v>
      </c>
      <c r="I45" s="165" t="s">
        <v>644</v>
      </c>
      <c r="J45" s="165">
        <v>-9999</v>
      </c>
      <c r="K45" s="165">
        <v>0.3</v>
      </c>
      <c r="L45" s="167">
        <v>-9999</v>
      </c>
      <c r="M45" s="167">
        <v>0</v>
      </c>
      <c r="N45" s="167">
        <v>0</v>
      </c>
      <c r="O45" s="167">
        <v>0</v>
      </c>
      <c r="P45" s="168" t="s">
        <v>608</v>
      </c>
      <c r="Q45" s="169" t="s">
        <v>968</v>
      </c>
      <c r="R45" s="165"/>
      <c r="S45" s="165"/>
      <c r="T45" s="165"/>
    </row>
    <row r="46" spans="1:20">
      <c r="A46" s="165" t="s">
        <v>406</v>
      </c>
      <c r="B46" s="165" t="s">
        <v>616</v>
      </c>
      <c r="C46" s="166">
        <v>703336</v>
      </c>
      <c r="D46" s="166">
        <v>6531980</v>
      </c>
      <c r="E46" s="166" t="s">
        <v>752</v>
      </c>
      <c r="F46" s="165">
        <v>110</v>
      </c>
      <c r="G46" s="165" t="s">
        <v>511</v>
      </c>
      <c r="H46" s="165">
        <v>3</v>
      </c>
      <c r="I46" s="165" t="s">
        <v>644</v>
      </c>
      <c r="J46" s="165">
        <v>-9999</v>
      </c>
      <c r="K46" s="165">
        <v>3</v>
      </c>
      <c r="L46" s="167">
        <v>-9999</v>
      </c>
      <c r="M46" s="167">
        <v>0</v>
      </c>
      <c r="N46" s="167">
        <v>0</v>
      </c>
      <c r="O46" s="167">
        <v>0.3</v>
      </c>
      <c r="P46" s="168" t="s">
        <v>645</v>
      </c>
      <c r="Q46" s="169" t="s">
        <v>969</v>
      </c>
      <c r="R46" s="165"/>
      <c r="S46" s="165"/>
      <c r="T46" s="165"/>
    </row>
    <row r="47" spans="1:20">
      <c r="A47" s="165" t="s">
        <v>408</v>
      </c>
      <c r="B47" s="165" t="s">
        <v>616</v>
      </c>
      <c r="C47" s="166">
        <v>700591</v>
      </c>
      <c r="D47" s="166">
        <v>6527602</v>
      </c>
      <c r="E47" s="166" t="s">
        <v>752</v>
      </c>
      <c r="F47" s="165">
        <v>107</v>
      </c>
      <c r="G47" s="165" t="s">
        <v>511</v>
      </c>
      <c r="H47" s="165">
        <v>3</v>
      </c>
      <c r="I47" s="165" t="s">
        <v>644</v>
      </c>
      <c r="J47" s="165">
        <v>-9999</v>
      </c>
      <c r="K47" s="165">
        <v>2</v>
      </c>
      <c r="L47" s="167">
        <v>-9999</v>
      </c>
      <c r="M47" s="167">
        <v>0.05</v>
      </c>
      <c r="N47" s="167">
        <v>0</v>
      </c>
      <c r="O47" s="167">
        <v>0</v>
      </c>
      <c r="P47" s="168" t="s">
        <v>931</v>
      </c>
      <c r="Q47" s="169" t="s">
        <v>970</v>
      </c>
      <c r="R47" s="165"/>
      <c r="S47" s="165"/>
      <c r="T47" s="165"/>
    </row>
    <row r="48" spans="1:20">
      <c r="A48" s="165" t="s">
        <v>798</v>
      </c>
      <c r="B48" s="165" t="s">
        <v>600</v>
      </c>
      <c r="C48" s="166">
        <v>700574</v>
      </c>
      <c r="D48" s="166">
        <v>6527540</v>
      </c>
      <c r="E48" s="166" t="s">
        <v>752</v>
      </c>
      <c r="F48" s="165">
        <v>104</v>
      </c>
      <c r="G48" s="165" t="s">
        <v>511</v>
      </c>
      <c r="H48" s="165">
        <v>3</v>
      </c>
      <c r="I48" s="165" t="s">
        <v>612</v>
      </c>
      <c r="J48" s="165">
        <v>-9999</v>
      </c>
      <c r="K48" s="165">
        <v>0.1</v>
      </c>
      <c r="L48" s="167">
        <v>-9999</v>
      </c>
      <c r="M48" s="167">
        <v>1.3</v>
      </c>
      <c r="N48" s="167">
        <v>0</v>
      </c>
      <c r="O48" s="167">
        <v>0</v>
      </c>
      <c r="P48" s="168" t="s">
        <v>1072</v>
      </c>
      <c r="Q48" s="169" t="s">
        <v>868</v>
      </c>
      <c r="R48" s="165"/>
      <c r="S48" s="165"/>
      <c r="T48" s="165"/>
    </row>
    <row r="49" spans="1:20">
      <c r="A49" s="165" t="s">
        <v>799</v>
      </c>
      <c r="B49" s="165" t="s">
        <v>616</v>
      </c>
      <c r="C49" s="166">
        <v>682602</v>
      </c>
      <c r="D49" s="166">
        <v>6502040</v>
      </c>
      <c r="E49" s="166" t="s">
        <v>752</v>
      </c>
      <c r="F49" s="165">
        <v>135</v>
      </c>
      <c r="G49" s="165" t="s">
        <v>511</v>
      </c>
      <c r="H49" s="165">
        <v>3</v>
      </c>
      <c r="I49" s="165" t="s">
        <v>646</v>
      </c>
      <c r="J49" s="165">
        <v>-9999</v>
      </c>
      <c r="K49" s="165">
        <v>10</v>
      </c>
      <c r="L49" s="167">
        <v>-9999</v>
      </c>
      <c r="M49" s="167">
        <v>0</v>
      </c>
      <c r="N49" s="167">
        <v>0</v>
      </c>
      <c r="O49" s="167">
        <v>0.3</v>
      </c>
      <c r="P49" s="168" t="s">
        <v>930</v>
      </c>
      <c r="Q49" s="169" t="s">
        <v>971</v>
      </c>
      <c r="R49" s="165"/>
      <c r="S49" s="165"/>
      <c r="T49" s="165"/>
    </row>
    <row r="50" spans="1:20">
      <c r="A50" s="165" t="s">
        <v>800</v>
      </c>
      <c r="B50" s="165" t="s">
        <v>600</v>
      </c>
      <c r="C50" s="166">
        <v>685094</v>
      </c>
      <c r="D50" s="166">
        <v>6505053</v>
      </c>
      <c r="E50" s="166" t="s">
        <v>752</v>
      </c>
      <c r="F50" s="165">
        <v>136</v>
      </c>
      <c r="G50" s="165" t="s">
        <v>511</v>
      </c>
      <c r="H50" s="165">
        <v>3</v>
      </c>
      <c r="I50" s="165" t="s">
        <v>624</v>
      </c>
      <c r="J50" s="165">
        <v>-9999</v>
      </c>
      <c r="K50" s="165">
        <v>0.3</v>
      </c>
      <c r="L50" s="167">
        <v>1.6</v>
      </c>
      <c r="M50" s="167">
        <v>1.3</v>
      </c>
      <c r="N50" s="167">
        <v>0</v>
      </c>
      <c r="O50" s="167">
        <v>0.3</v>
      </c>
      <c r="P50" s="168" t="s">
        <v>1074</v>
      </c>
      <c r="Q50" s="169" t="s">
        <v>869</v>
      </c>
      <c r="R50" s="165"/>
      <c r="S50" s="165"/>
      <c r="T50" s="165"/>
    </row>
    <row r="51" spans="1:20">
      <c r="A51" s="165" t="s">
        <v>801</v>
      </c>
      <c r="B51" s="165" t="s">
        <v>600</v>
      </c>
      <c r="C51" s="166">
        <v>689067</v>
      </c>
      <c r="D51" s="166">
        <v>6505716</v>
      </c>
      <c r="E51" s="166" t="s">
        <v>752</v>
      </c>
      <c r="F51" s="165">
        <v>136</v>
      </c>
      <c r="G51" s="165" t="s">
        <v>511</v>
      </c>
      <c r="H51" s="165">
        <v>3</v>
      </c>
      <c r="I51" s="165" t="s">
        <v>627</v>
      </c>
      <c r="J51" s="165">
        <v>0.35</v>
      </c>
      <c r="K51" s="165">
        <v>0.35</v>
      </c>
      <c r="L51" s="167">
        <v>-9999</v>
      </c>
      <c r="M51" s="167">
        <v>0.3</v>
      </c>
      <c r="N51" s="167">
        <v>0</v>
      </c>
      <c r="O51" s="167">
        <v>0.15</v>
      </c>
      <c r="P51" s="168" t="s">
        <v>1075</v>
      </c>
      <c r="Q51" s="169" t="s">
        <v>972</v>
      </c>
      <c r="R51" s="165"/>
      <c r="S51" s="165"/>
      <c r="T51" s="165"/>
    </row>
    <row r="52" spans="1:20">
      <c r="A52" s="165" t="s">
        <v>802</v>
      </c>
      <c r="B52" s="165" t="s">
        <v>600</v>
      </c>
      <c r="C52" s="166">
        <v>689039</v>
      </c>
      <c r="D52" s="166">
        <v>6505790</v>
      </c>
      <c r="E52" s="166" t="s">
        <v>752</v>
      </c>
      <c r="F52" s="165">
        <v>136</v>
      </c>
      <c r="G52" s="165" t="s">
        <v>511</v>
      </c>
      <c r="H52" s="165">
        <v>3</v>
      </c>
      <c r="I52" s="165" t="s">
        <v>643</v>
      </c>
      <c r="J52" s="165">
        <v>0.5</v>
      </c>
      <c r="K52" s="165">
        <v>0.5</v>
      </c>
      <c r="L52" s="167">
        <v>-9999</v>
      </c>
      <c r="M52" s="167">
        <v>0</v>
      </c>
      <c r="N52" s="167">
        <v>0</v>
      </c>
      <c r="O52" s="167">
        <v>0.5</v>
      </c>
      <c r="P52" s="168" t="s">
        <v>608</v>
      </c>
      <c r="Q52" s="169" t="s">
        <v>870</v>
      </c>
      <c r="R52" s="165"/>
      <c r="S52" s="165"/>
      <c r="T52" s="165"/>
    </row>
    <row r="53" spans="1:20">
      <c r="A53" s="165" t="s">
        <v>803</v>
      </c>
      <c r="B53" s="165" t="s">
        <v>600</v>
      </c>
      <c r="C53" s="166">
        <v>686482</v>
      </c>
      <c r="D53" s="166">
        <v>6507504</v>
      </c>
      <c r="E53" s="166" t="s">
        <v>752</v>
      </c>
      <c r="F53" s="165">
        <v>138</v>
      </c>
      <c r="G53" s="165" t="s">
        <v>511</v>
      </c>
      <c r="H53" s="165">
        <v>3</v>
      </c>
      <c r="I53" s="165" t="s">
        <v>624</v>
      </c>
      <c r="J53" s="165">
        <v>-9999</v>
      </c>
      <c r="K53" s="165">
        <v>0.15</v>
      </c>
      <c r="L53" s="167">
        <v>-9999</v>
      </c>
      <c r="M53" s="167">
        <v>0.5</v>
      </c>
      <c r="N53" s="167">
        <v>0</v>
      </c>
      <c r="O53" s="167">
        <v>0.15</v>
      </c>
      <c r="P53" s="168" t="s">
        <v>1076</v>
      </c>
      <c r="Q53" s="169" t="s">
        <v>973</v>
      </c>
      <c r="R53" s="165"/>
      <c r="S53" s="165"/>
      <c r="T53" s="165"/>
    </row>
    <row r="54" spans="1:20">
      <c r="A54" s="165" t="s">
        <v>804</v>
      </c>
      <c r="B54" s="165" t="s">
        <v>647</v>
      </c>
      <c r="C54" s="166">
        <v>690388</v>
      </c>
      <c r="D54" s="166">
        <v>6509941</v>
      </c>
      <c r="E54" s="166" t="s">
        <v>752</v>
      </c>
      <c r="F54" s="165">
        <v>133</v>
      </c>
      <c r="G54" s="165" t="s">
        <v>511</v>
      </c>
      <c r="H54" s="165">
        <v>3</v>
      </c>
      <c r="I54" s="165" t="s">
        <v>637</v>
      </c>
      <c r="J54" s="165">
        <v>0</v>
      </c>
      <c r="K54" s="165">
        <v>0</v>
      </c>
      <c r="L54" s="167">
        <v>0.5</v>
      </c>
      <c r="M54" s="167">
        <v>0.5</v>
      </c>
      <c r="N54" s="167">
        <v>0</v>
      </c>
      <c r="O54" s="167">
        <v>0.2</v>
      </c>
      <c r="P54" s="168" t="s">
        <v>608</v>
      </c>
      <c r="Q54" s="169" t="s">
        <v>974</v>
      </c>
      <c r="R54" s="165"/>
      <c r="S54" s="165"/>
      <c r="T54" s="165"/>
    </row>
    <row r="55" spans="1:20">
      <c r="A55" s="165" t="s">
        <v>410</v>
      </c>
      <c r="B55" s="165" t="s">
        <v>616</v>
      </c>
      <c r="C55" s="166">
        <v>694930</v>
      </c>
      <c r="D55" s="166">
        <v>6512714</v>
      </c>
      <c r="E55" s="166" t="s">
        <v>752</v>
      </c>
      <c r="F55" s="165">
        <v>124</v>
      </c>
      <c r="G55" s="165" t="s">
        <v>511</v>
      </c>
      <c r="H55" s="165">
        <v>3</v>
      </c>
      <c r="I55" s="118" t="s">
        <v>612</v>
      </c>
      <c r="J55" s="165">
        <v>-9999</v>
      </c>
      <c r="K55" s="165">
        <v>0.4</v>
      </c>
      <c r="L55" s="167">
        <v>-9999</v>
      </c>
      <c r="M55" s="167">
        <v>0.4</v>
      </c>
      <c r="N55" s="167">
        <v>0</v>
      </c>
      <c r="O55" s="167">
        <v>0</v>
      </c>
      <c r="P55" s="168" t="s">
        <v>1077</v>
      </c>
      <c r="Q55" s="169" t="s">
        <v>871</v>
      </c>
      <c r="R55" s="165"/>
      <c r="S55" s="165"/>
      <c r="T55" s="165"/>
    </row>
    <row r="56" spans="1:20">
      <c r="A56" s="165" t="s">
        <v>412</v>
      </c>
      <c r="B56" s="165" t="s">
        <v>616</v>
      </c>
      <c r="C56" s="166">
        <v>698718</v>
      </c>
      <c r="D56" s="166">
        <v>6516829</v>
      </c>
      <c r="E56" s="166" t="s">
        <v>752</v>
      </c>
      <c r="F56" s="165">
        <v>112</v>
      </c>
      <c r="G56" s="165" t="s">
        <v>511</v>
      </c>
      <c r="H56" s="165">
        <v>3</v>
      </c>
      <c r="I56" s="165" t="s">
        <v>644</v>
      </c>
      <c r="J56" s="165">
        <v>-9999</v>
      </c>
      <c r="K56" s="165">
        <v>2</v>
      </c>
      <c r="L56" s="167">
        <v>-9999</v>
      </c>
      <c r="M56" s="167">
        <v>0</v>
      </c>
      <c r="N56" s="167">
        <v>0</v>
      </c>
      <c r="O56" s="167">
        <v>0</v>
      </c>
      <c r="P56" s="168" t="s">
        <v>1078</v>
      </c>
      <c r="Q56" s="169" t="s">
        <v>975</v>
      </c>
      <c r="R56" s="165"/>
      <c r="S56" s="165"/>
      <c r="T56" s="165"/>
    </row>
    <row r="57" spans="1:20">
      <c r="A57" s="165" t="s">
        <v>414</v>
      </c>
      <c r="B57" s="165" t="s">
        <v>616</v>
      </c>
      <c r="C57" s="166">
        <v>696340</v>
      </c>
      <c r="D57" s="166">
        <v>6521248</v>
      </c>
      <c r="E57" s="166" t="s">
        <v>752</v>
      </c>
      <c r="F57" s="165">
        <v>101</v>
      </c>
      <c r="G57" s="165" t="s">
        <v>511</v>
      </c>
      <c r="H57" s="165">
        <v>3</v>
      </c>
      <c r="I57" s="165" t="s">
        <v>648</v>
      </c>
      <c r="J57" s="165">
        <v>-9999</v>
      </c>
      <c r="K57" s="165">
        <v>2</v>
      </c>
      <c r="L57" s="167">
        <v>-9999</v>
      </c>
      <c r="M57" s="167">
        <v>0</v>
      </c>
      <c r="N57" s="167">
        <v>0</v>
      </c>
      <c r="O57" s="167">
        <v>0.5</v>
      </c>
      <c r="P57" s="168" t="s">
        <v>649</v>
      </c>
      <c r="Q57" s="169" t="s">
        <v>976</v>
      </c>
      <c r="R57" s="165"/>
      <c r="S57" s="165"/>
      <c r="T57" s="165"/>
    </row>
    <row r="58" spans="1:20">
      <c r="A58" s="165" t="s">
        <v>416</v>
      </c>
      <c r="B58" s="165" t="s">
        <v>616</v>
      </c>
      <c r="C58" s="166">
        <v>703536</v>
      </c>
      <c r="D58" s="166">
        <v>6514753</v>
      </c>
      <c r="E58" s="166" t="s">
        <v>752</v>
      </c>
      <c r="F58" s="165">
        <v>108</v>
      </c>
      <c r="G58" s="165" t="s">
        <v>511</v>
      </c>
      <c r="H58" s="165">
        <v>3</v>
      </c>
      <c r="I58" s="165" t="s">
        <v>648</v>
      </c>
      <c r="J58" s="165">
        <v>-9999</v>
      </c>
      <c r="K58" s="165">
        <v>1.5</v>
      </c>
      <c r="L58" s="167">
        <v>-9999</v>
      </c>
      <c r="M58" s="167">
        <v>0</v>
      </c>
      <c r="N58" s="167">
        <v>0</v>
      </c>
      <c r="O58" s="167">
        <v>0.5</v>
      </c>
      <c r="P58" s="168" t="s">
        <v>932</v>
      </c>
      <c r="Q58" s="169" t="s">
        <v>977</v>
      </c>
      <c r="R58" s="165"/>
      <c r="S58" s="165"/>
      <c r="T58" s="165"/>
    </row>
    <row r="59" spans="1:20">
      <c r="A59" s="165" t="s">
        <v>418</v>
      </c>
      <c r="B59" s="165" t="s">
        <v>616</v>
      </c>
      <c r="C59" s="166">
        <v>706602</v>
      </c>
      <c r="D59" s="166">
        <v>6530127</v>
      </c>
      <c r="E59" s="166" t="s">
        <v>752</v>
      </c>
      <c r="F59" s="165">
        <v>95</v>
      </c>
      <c r="G59" s="165" t="s">
        <v>511</v>
      </c>
      <c r="H59" s="165">
        <v>3</v>
      </c>
      <c r="I59" s="165" t="s">
        <v>617</v>
      </c>
      <c r="J59" s="165">
        <v>-9999</v>
      </c>
      <c r="K59" s="165">
        <v>3</v>
      </c>
      <c r="L59" s="167">
        <v>-9999</v>
      </c>
      <c r="M59" s="167">
        <v>0</v>
      </c>
      <c r="N59" s="167">
        <v>0</v>
      </c>
      <c r="O59" s="167">
        <v>0.25</v>
      </c>
      <c r="P59" s="168" t="s">
        <v>933</v>
      </c>
      <c r="Q59" s="169" t="s">
        <v>983</v>
      </c>
      <c r="R59" s="165"/>
      <c r="S59" s="165"/>
      <c r="T59" s="165"/>
    </row>
    <row r="60" spans="1:20">
      <c r="A60" s="165" t="s">
        <v>420</v>
      </c>
      <c r="B60" s="165" t="s">
        <v>616</v>
      </c>
      <c r="C60" s="166">
        <v>705177</v>
      </c>
      <c r="D60" s="166">
        <v>6527671</v>
      </c>
      <c r="E60" s="166" t="s">
        <v>752</v>
      </c>
      <c r="F60" s="165">
        <v>102</v>
      </c>
      <c r="G60" s="165" t="s">
        <v>511</v>
      </c>
      <c r="H60" s="165">
        <v>3</v>
      </c>
      <c r="I60" s="165" t="s">
        <v>644</v>
      </c>
      <c r="J60" s="165">
        <v>-9999</v>
      </c>
      <c r="K60" s="165">
        <v>2</v>
      </c>
      <c r="L60" s="167">
        <v>-9999</v>
      </c>
      <c r="M60" s="167">
        <v>0</v>
      </c>
      <c r="N60" s="167">
        <v>0</v>
      </c>
      <c r="O60" s="167">
        <v>0.2</v>
      </c>
      <c r="P60" s="168" t="s">
        <v>937</v>
      </c>
      <c r="Q60" s="169" t="s">
        <v>978</v>
      </c>
      <c r="R60" s="165"/>
      <c r="S60" s="165"/>
      <c r="T60" s="165"/>
    </row>
    <row r="61" spans="1:20">
      <c r="A61" s="165" t="s">
        <v>805</v>
      </c>
      <c r="B61" s="165" t="s">
        <v>600</v>
      </c>
      <c r="C61" s="166">
        <v>705127</v>
      </c>
      <c r="D61" s="166">
        <v>6527593</v>
      </c>
      <c r="E61" s="166" t="s">
        <v>752</v>
      </c>
      <c r="F61" s="165">
        <v>102</v>
      </c>
      <c r="G61" s="165" t="s">
        <v>511</v>
      </c>
      <c r="H61" s="165">
        <v>3</v>
      </c>
      <c r="I61" s="165" t="s">
        <v>621</v>
      </c>
      <c r="J61" s="165">
        <v>-9999</v>
      </c>
      <c r="K61" s="165">
        <v>-9999</v>
      </c>
      <c r="L61" s="167">
        <v>0.3</v>
      </c>
      <c r="M61" s="167">
        <v>0.6</v>
      </c>
      <c r="N61" s="167">
        <v>-9999</v>
      </c>
      <c r="O61" s="167">
        <v>-9999</v>
      </c>
      <c r="P61" s="168" t="s">
        <v>1072</v>
      </c>
      <c r="Q61" s="169" t="s">
        <v>872</v>
      </c>
      <c r="R61" s="165"/>
      <c r="S61" s="165"/>
      <c r="T61" s="165"/>
    </row>
    <row r="62" spans="1:20">
      <c r="A62" s="165" t="s">
        <v>422</v>
      </c>
      <c r="B62" s="165" t="s">
        <v>605</v>
      </c>
      <c r="C62" s="166">
        <v>705586</v>
      </c>
      <c r="D62" s="166">
        <v>6523397</v>
      </c>
      <c r="E62" s="166" t="s">
        <v>752</v>
      </c>
      <c r="F62" s="165">
        <v>105</v>
      </c>
      <c r="G62" s="165" t="s">
        <v>511</v>
      </c>
      <c r="H62" s="165">
        <v>3</v>
      </c>
      <c r="I62" s="165" t="s">
        <v>650</v>
      </c>
      <c r="J62" s="165">
        <v>0</v>
      </c>
      <c r="K62" s="165">
        <v>0</v>
      </c>
      <c r="L62" s="167">
        <v>-9999</v>
      </c>
      <c r="M62" s="167">
        <v>0</v>
      </c>
      <c r="N62" s="167">
        <v>0</v>
      </c>
      <c r="O62" s="167">
        <v>0</v>
      </c>
      <c r="P62" s="168" t="s">
        <v>1079</v>
      </c>
      <c r="Q62" s="169" t="s">
        <v>979</v>
      </c>
      <c r="R62" s="165"/>
      <c r="S62" s="165"/>
      <c r="T62" s="165"/>
    </row>
    <row r="63" spans="1:20">
      <c r="A63" s="165" t="s">
        <v>806</v>
      </c>
      <c r="B63" s="165" t="s">
        <v>600</v>
      </c>
      <c r="C63" s="166">
        <v>705592</v>
      </c>
      <c r="D63" s="166">
        <v>6523473</v>
      </c>
      <c r="E63" s="166" t="s">
        <v>752</v>
      </c>
      <c r="F63" s="165">
        <v>96</v>
      </c>
      <c r="G63" s="165" t="s">
        <v>511</v>
      </c>
      <c r="H63" s="165">
        <v>3</v>
      </c>
      <c r="I63" s="165" t="s">
        <v>651</v>
      </c>
      <c r="J63" s="165">
        <v>0.7</v>
      </c>
      <c r="K63" s="165">
        <v>0.15</v>
      </c>
      <c r="L63" s="167">
        <v>0.5</v>
      </c>
      <c r="M63" s="167">
        <v>0.3</v>
      </c>
      <c r="N63" s="167">
        <v>0</v>
      </c>
      <c r="O63" s="167">
        <v>0.15</v>
      </c>
      <c r="P63" s="168" t="s">
        <v>608</v>
      </c>
      <c r="Q63" s="169" t="s">
        <v>980</v>
      </c>
      <c r="R63" s="165"/>
      <c r="S63" s="165"/>
      <c r="T63" s="165"/>
    </row>
    <row r="64" spans="1:20">
      <c r="A64" s="165" t="s">
        <v>424</v>
      </c>
      <c r="B64" s="165" t="s">
        <v>616</v>
      </c>
      <c r="C64" s="166">
        <v>703339</v>
      </c>
      <c r="D64" s="166">
        <v>6520535</v>
      </c>
      <c r="E64" s="166" t="s">
        <v>752</v>
      </c>
      <c r="F64" s="165">
        <v>113</v>
      </c>
      <c r="G64" s="165" t="s">
        <v>511</v>
      </c>
      <c r="H64" s="165">
        <v>3</v>
      </c>
      <c r="I64" s="165" t="s">
        <v>644</v>
      </c>
      <c r="J64" s="165">
        <v>-9999</v>
      </c>
      <c r="K64" s="165">
        <v>0.6</v>
      </c>
      <c r="L64" s="167">
        <v>-9999</v>
      </c>
      <c r="M64" s="167">
        <v>0</v>
      </c>
      <c r="N64" s="167">
        <v>0</v>
      </c>
      <c r="O64" s="167">
        <v>0</v>
      </c>
      <c r="P64" s="168" t="s">
        <v>608</v>
      </c>
      <c r="Q64" s="169" t="s">
        <v>981</v>
      </c>
      <c r="R64" s="165"/>
      <c r="S64" s="165"/>
      <c r="T64" s="165"/>
    </row>
    <row r="65" spans="1:20">
      <c r="A65" s="165" t="s">
        <v>426</v>
      </c>
      <c r="B65" s="165" t="s">
        <v>616</v>
      </c>
      <c r="C65" s="166">
        <v>706054</v>
      </c>
      <c r="D65" s="166">
        <v>6519118</v>
      </c>
      <c r="E65" s="166" t="s">
        <v>752</v>
      </c>
      <c r="F65" s="165">
        <v>109</v>
      </c>
      <c r="G65" s="165" t="s">
        <v>511</v>
      </c>
      <c r="H65" s="165">
        <v>3</v>
      </c>
      <c r="I65" s="165" t="s">
        <v>617</v>
      </c>
      <c r="J65" s="165">
        <v>-9999</v>
      </c>
      <c r="K65" s="165">
        <v>1.5</v>
      </c>
      <c r="L65" s="167">
        <v>-9999</v>
      </c>
      <c r="M65" s="167">
        <v>0</v>
      </c>
      <c r="N65" s="167">
        <v>0</v>
      </c>
      <c r="O65" s="167">
        <v>0.3</v>
      </c>
      <c r="P65" s="168" t="s">
        <v>1080</v>
      </c>
      <c r="Q65" s="169" t="s">
        <v>982</v>
      </c>
      <c r="R65" s="165"/>
      <c r="S65" s="165"/>
      <c r="T65" s="165"/>
    </row>
    <row r="66" spans="1:20">
      <c r="A66" s="165" t="s">
        <v>428</v>
      </c>
      <c r="B66" s="165" t="s">
        <v>616</v>
      </c>
      <c r="C66" s="166">
        <v>707951</v>
      </c>
      <c r="D66" s="166">
        <v>6516603</v>
      </c>
      <c r="E66" s="166" t="s">
        <v>752</v>
      </c>
      <c r="F66" s="165">
        <v>102</v>
      </c>
      <c r="G66" s="165" t="s">
        <v>511</v>
      </c>
      <c r="H66" s="165">
        <v>3</v>
      </c>
      <c r="I66" s="165" t="s">
        <v>652</v>
      </c>
      <c r="J66" s="165">
        <v>-9999</v>
      </c>
      <c r="K66" s="165">
        <v>0.8</v>
      </c>
      <c r="L66" s="167">
        <v>-9999</v>
      </c>
      <c r="M66" s="167">
        <v>0.2</v>
      </c>
      <c r="N66" s="167">
        <v>0</v>
      </c>
      <c r="O66" s="167">
        <v>-9999</v>
      </c>
      <c r="P66" s="168" t="s">
        <v>1081</v>
      </c>
      <c r="Q66" s="169" t="s">
        <v>986</v>
      </c>
      <c r="R66" s="165"/>
      <c r="S66" s="165"/>
      <c r="T66" s="165"/>
    </row>
    <row r="67" spans="1:20">
      <c r="A67" s="165" t="s">
        <v>807</v>
      </c>
      <c r="B67" s="165" t="s">
        <v>616</v>
      </c>
      <c r="C67" s="166">
        <v>711725</v>
      </c>
      <c r="D67" s="166">
        <v>6518071</v>
      </c>
      <c r="E67" s="166" t="s">
        <v>752</v>
      </c>
      <c r="F67" s="165">
        <v>100</v>
      </c>
      <c r="G67" s="165" t="s">
        <v>511</v>
      </c>
      <c r="H67" s="165">
        <v>3</v>
      </c>
      <c r="I67" s="165" t="s">
        <v>602</v>
      </c>
      <c r="J67" s="165">
        <v>-9999</v>
      </c>
      <c r="K67" s="165">
        <v>0.5</v>
      </c>
      <c r="L67" s="167">
        <v>-9999</v>
      </c>
      <c r="M67" s="167">
        <v>0.05</v>
      </c>
      <c r="N67" s="167">
        <v>0</v>
      </c>
      <c r="O67" s="167">
        <v>0.5</v>
      </c>
      <c r="P67" s="168" t="s">
        <v>938</v>
      </c>
      <c r="Q67" s="169" t="s">
        <v>988</v>
      </c>
      <c r="R67" s="165"/>
      <c r="S67" s="165"/>
      <c r="T67" s="165"/>
    </row>
    <row r="68" spans="1:20">
      <c r="A68" s="165" t="s">
        <v>430</v>
      </c>
      <c r="B68" s="165" t="s">
        <v>600</v>
      </c>
      <c r="C68" s="166">
        <v>715982.03</v>
      </c>
      <c r="D68" s="166">
        <v>6518556.2699999996</v>
      </c>
      <c r="E68" s="166" t="s">
        <v>752</v>
      </c>
      <c r="F68" s="165">
        <v>84</v>
      </c>
      <c r="G68" s="165" t="s">
        <v>511</v>
      </c>
      <c r="H68" s="165">
        <v>3</v>
      </c>
      <c r="I68" s="118" t="s">
        <v>612</v>
      </c>
      <c r="J68" s="165">
        <v>-9999</v>
      </c>
      <c r="K68" s="165">
        <v>0.1</v>
      </c>
      <c r="L68" s="167">
        <v>1.4</v>
      </c>
      <c r="M68" s="167">
        <v>1.3</v>
      </c>
      <c r="N68" s="167">
        <v>0</v>
      </c>
      <c r="O68" s="167">
        <v>0</v>
      </c>
      <c r="P68" s="168" t="s">
        <v>1072</v>
      </c>
      <c r="Q68" s="169" t="s">
        <v>874</v>
      </c>
      <c r="R68" s="165"/>
      <c r="S68" s="165"/>
      <c r="T68" s="165"/>
    </row>
    <row r="69" spans="1:20">
      <c r="A69" s="165" t="s">
        <v>808</v>
      </c>
      <c r="B69" s="165" t="s">
        <v>600</v>
      </c>
      <c r="C69" s="166">
        <v>719018.31</v>
      </c>
      <c r="D69" s="166">
        <v>6521430.8099999996</v>
      </c>
      <c r="E69" s="166" t="s">
        <v>752</v>
      </c>
      <c r="F69" s="165">
        <v>77</v>
      </c>
      <c r="G69" s="165" t="s">
        <v>511</v>
      </c>
      <c r="H69" s="165">
        <v>3</v>
      </c>
      <c r="I69" s="165" t="s">
        <v>624</v>
      </c>
      <c r="J69" s="165">
        <v>-9999</v>
      </c>
      <c r="K69" s="165">
        <v>0.6</v>
      </c>
      <c r="L69" s="167">
        <v>-9999</v>
      </c>
      <c r="M69" s="167">
        <v>0.3</v>
      </c>
      <c r="N69" s="167">
        <v>0</v>
      </c>
      <c r="O69" s="167">
        <v>0.6</v>
      </c>
      <c r="P69" s="168" t="s">
        <v>608</v>
      </c>
      <c r="Q69" s="169" t="s">
        <v>873</v>
      </c>
      <c r="R69" s="165"/>
      <c r="S69" s="165"/>
      <c r="T69" s="165"/>
    </row>
    <row r="70" spans="1:20">
      <c r="A70" s="165" t="s">
        <v>809</v>
      </c>
      <c r="B70" s="165" t="s">
        <v>653</v>
      </c>
      <c r="C70" s="166">
        <v>722264</v>
      </c>
      <c r="D70" s="166">
        <v>6522766.0199999996</v>
      </c>
      <c r="E70" s="166" t="s">
        <v>752</v>
      </c>
      <c r="F70" s="165">
        <v>69</v>
      </c>
      <c r="G70" s="165" t="s">
        <v>511</v>
      </c>
      <c r="H70" s="165">
        <v>3</v>
      </c>
      <c r="I70" s="165" t="s">
        <v>626</v>
      </c>
      <c r="J70" s="165">
        <v>0</v>
      </c>
      <c r="K70" s="165">
        <v>0</v>
      </c>
      <c r="L70" s="167">
        <v>0.4</v>
      </c>
      <c r="M70" s="167">
        <v>0.7</v>
      </c>
      <c r="N70" s="167">
        <v>0</v>
      </c>
      <c r="O70" s="167">
        <v>0</v>
      </c>
      <c r="P70" s="168" t="s">
        <v>608</v>
      </c>
      <c r="Q70" s="169" t="s">
        <v>987</v>
      </c>
      <c r="R70" s="165"/>
      <c r="S70" s="165"/>
      <c r="T70" s="165"/>
    </row>
    <row r="71" spans="1:20">
      <c r="A71" s="165" t="s">
        <v>432</v>
      </c>
      <c r="B71" s="165" t="s">
        <v>618</v>
      </c>
      <c r="C71" s="166">
        <v>713929.71</v>
      </c>
      <c r="D71" s="166">
        <v>6494051.2599999998</v>
      </c>
      <c r="E71" s="166" t="s">
        <v>752</v>
      </c>
      <c r="F71" s="165">
        <v>75</v>
      </c>
      <c r="G71" s="165" t="s">
        <v>511</v>
      </c>
      <c r="H71" s="165">
        <v>3</v>
      </c>
      <c r="I71" s="165" t="s">
        <v>654</v>
      </c>
      <c r="J71" s="165">
        <v>9.5</v>
      </c>
      <c r="K71" s="165">
        <v>9.5</v>
      </c>
      <c r="L71" s="167">
        <v>-9999</v>
      </c>
      <c r="M71" s="167">
        <v>0.1</v>
      </c>
      <c r="N71" s="167">
        <v>0</v>
      </c>
      <c r="O71" s="167">
        <v>2</v>
      </c>
      <c r="P71" s="168" t="s">
        <v>608</v>
      </c>
      <c r="Q71" s="169" t="s">
        <v>655</v>
      </c>
      <c r="R71" s="165"/>
      <c r="S71" s="165"/>
      <c r="T71" s="165"/>
    </row>
    <row r="72" spans="1:20">
      <c r="A72" s="165" t="s">
        <v>810</v>
      </c>
      <c r="B72" s="166" t="s">
        <v>600</v>
      </c>
      <c r="C72" s="165">
        <v>736351</v>
      </c>
      <c r="D72" s="165">
        <v>6525322</v>
      </c>
      <c r="E72" s="166" t="s">
        <v>752</v>
      </c>
      <c r="F72" s="165">
        <v>59</v>
      </c>
      <c r="G72" s="165" t="s">
        <v>511</v>
      </c>
      <c r="H72" s="165">
        <v>3</v>
      </c>
      <c r="I72" s="167" t="s">
        <v>656</v>
      </c>
      <c r="J72" s="167">
        <v>0.1</v>
      </c>
      <c r="K72" s="167">
        <v>0.1</v>
      </c>
      <c r="L72" s="167">
        <v>-9999</v>
      </c>
      <c r="M72" s="165">
        <v>0</v>
      </c>
      <c r="N72" s="165">
        <v>0</v>
      </c>
      <c r="O72" s="165">
        <v>0.6</v>
      </c>
      <c r="P72" s="168" t="s">
        <v>934</v>
      </c>
      <c r="Q72" s="169" t="s">
        <v>657</v>
      </c>
      <c r="R72" s="165"/>
      <c r="S72" s="165"/>
      <c r="T72" s="165"/>
    </row>
    <row r="73" spans="1:20">
      <c r="A73" s="165" t="s">
        <v>437</v>
      </c>
      <c r="B73" s="166" t="s">
        <v>600</v>
      </c>
      <c r="C73" s="165">
        <v>726852</v>
      </c>
      <c r="D73" s="165">
        <v>6524167</v>
      </c>
      <c r="E73" s="166" t="s">
        <v>752</v>
      </c>
      <c r="F73" s="165">
        <v>53</v>
      </c>
      <c r="G73" s="165" t="s">
        <v>511</v>
      </c>
      <c r="H73" s="165">
        <v>3</v>
      </c>
      <c r="I73" s="167" t="s">
        <v>652</v>
      </c>
      <c r="J73" s="167">
        <v>-9999</v>
      </c>
      <c r="K73" s="167">
        <v>0.8</v>
      </c>
      <c r="L73" s="167">
        <v>1</v>
      </c>
      <c r="M73" s="165">
        <v>0.2</v>
      </c>
      <c r="N73" s="165">
        <v>0</v>
      </c>
      <c r="O73" s="165">
        <v>0.2</v>
      </c>
      <c r="P73" s="168" t="s">
        <v>1082</v>
      </c>
      <c r="Q73" s="169" t="s">
        <v>984</v>
      </c>
      <c r="R73" s="165"/>
      <c r="S73" s="165"/>
      <c r="T73" s="165"/>
    </row>
    <row r="74" spans="1:20">
      <c r="A74" s="165" t="s">
        <v>811</v>
      </c>
      <c r="B74" s="166" t="s">
        <v>600</v>
      </c>
      <c r="C74" s="165">
        <v>723722</v>
      </c>
      <c r="D74" s="165">
        <v>6525850</v>
      </c>
      <c r="E74" s="166" t="s">
        <v>752</v>
      </c>
      <c r="F74" s="165">
        <v>62</v>
      </c>
      <c r="G74" s="165" t="s">
        <v>511</v>
      </c>
      <c r="H74" s="165">
        <v>3</v>
      </c>
      <c r="I74" s="167" t="s">
        <v>624</v>
      </c>
      <c r="J74" s="167">
        <v>-9999</v>
      </c>
      <c r="K74" s="167">
        <v>0.8</v>
      </c>
      <c r="L74" s="167">
        <v>0.4</v>
      </c>
      <c r="M74" s="165">
        <v>1.3</v>
      </c>
      <c r="N74" s="165">
        <v>0</v>
      </c>
      <c r="O74" s="165">
        <v>0.8</v>
      </c>
      <c r="P74" s="168" t="s">
        <v>608</v>
      </c>
      <c r="Q74" s="169" t="s">
        <v>985</v>
      </c>
      <c r="R74" s="165"/>
      <c r="S74" s="165"/>
      <c r="T74" s="165"/>
    </row>
    <row r="75" spans="1:20">
      <c r="A75" s="165" t="s">
        <v>812</v>
      </c>
      <c r="B75" s="166" t="s">
        <v>600</v>
      </c>
      <c r="C75" s="165">
        <v>718662</v>
      </c>
      <c r="D75" s="165">
        <v>6525311</v>
      </c>
      <c r="E75" s="166" t="s">
        <v>752</v>
      </c>
      <c r="F75" s="165">
        <v>76</v>
      </c>
      <c r="G75" s="165" t="s">
        <v>511</v>
      </c>
      <c r="H75" s="165">
        <v>3</v>
      </c>
      <c r="I75" s="167" t="s">
        <v>624</v>
      </c>
      <c r="J75" s="167">
        <v>-9999</v>
      </c>
      <c r="K75" s="167">
        <v>0.2</v>
      </c>
      <c r="L75" s="167">
        <v>0.8</v>
      </c>
      <c r="M75" s="165">
        <v>0.6</v>
      </c>
      <c r="N75" s="165">
        <v>0</v>
      </c>
      <c r="O75" s="165">
        <v>0.2</v>
      </c>
      <c r="P75" s="168" t="s">
        <v>608</v>
      </c>
      <c r="Q75" s="169" t="s">
        <v>989</v>
      </c>
      <c r="R75" s="165"/>
      <c r="S75" s="165"/>
      <c r="T75" s="165"/>
    </row>
    <row r="76" spans="1:20">
      <c r="A76" s="165" t="s">
        <v>439</v>
      </c>
      <c r="B76" s="166" t="s">
        <v>600</v>
      </c>
      <c r="C76" s="165">
        <v>714679</v>
      </c>
      <c r="D76" s="165">
        <v>6522338</v>
      </c>
      <c r="E76" s="166" t="s">
        <v>752</v>
      </c>
      <c r="F76" s="165">
        <v>82</v>
      </c>
      <c r="G76" s="165" t="s">
        <v>511</v>
      </c>
      <c r="H76" s="165">
        <v>3</v>
      </c>
      <c r="I76" s="171" t="s">
        <v>750</v>
      </c>
      <c r="J76" s="167">
        <v>-9999</v>
      </c>
      <c r="K76" s="167">
        <v>0.9</v>
      </c>
      <c r="L76" s="167">
        <v>-9999</v>
      </c>
      <c r="M76" s="165">
        <v>0.5</v>
      </c>
      <c r="N76" s="165">
        <v>0</v>
      </c>
      <c r="O76" s="165">
        <v>0.7</v>
      </c>
      <c r="P76" s="168" t="s">
        <v>608</v>
      </c>
      <c r="Q76" s="169" t="s">
        <v>990</v>
      </c>
      <c r="R76" s="165"/>
      <c r="S76" s="165"/>
      <c r="T76" s="165"/>
    </row>
    <row r="77" spans="1:20">
      <c r="A77" s="165" t="s">
        <v>441</v>
      </c>
      <c r="B77" s="166" t="s">
        <v>600</v>
      </c>
      <c r="C77" s="165">
        <v>708763</v>
      </c>
      <c r="D77" s="165">
        <v>6521808</v>
      </c>
      <c r="E77" s="166" t="s">
        <v>752</v>
      </c>
      <c r="F77" s="165">
        <v>95</v>
      </c>
      <c r="G77" s="165" t="s">
        <v>511</v>
      </c>
      <c r="H77" s="165">
        <v>3</v>
      </c>
      <c r="I77" s="167" t="s">
        <v>658</v>
      </c>
      <c r="J77" s="167">
        <v>-9999</v>
      </c>
      <c r="K77" s="167">
        <v>3</v>
      </c>
      <c r="L77" s="167">
        <v>-9999</v>
      </c>
      <c r="M77" s="165">
        <v>0</v>
      </c>
      <c r="N77" s="165">
        <v>0</v>
      </c>
      <c r="O77" s="165">
        <v>0.5</v>
      </c>
      <c r="P77" s="168" t="s">
        <v>935</v>
      </c>
      <c r="Q77" s="169" t="s">
        <v>991</v>
      </c>
      <c r="R77" s="165"/>
      <c r="S77" s="165"/>
      <c r="T77" s="165"/>
    </row>
    <row r="78" spans="1:20">
      <c r="A78" s="165" t="s">
        <v>813</v>
      </c>
      <c r="B78" s="166" t="s">
        <v>600</v>
      </c>
      <c r="C78" s="165">
        <v>709370</v>
      </c>
      <c r="D78" s="165">
        <v>6524679</v>
      </c>
      <c r="E78" s="166" t="s">
        <v>752</v>
      </c>
      <c r="F78" s="165">
        <v>99</v>
      </c>
      <c r="G78" s="165" t="s">
        <v>511</v>
      </c>
      <c r="H78" s="165">
        <v>3</v>
      </c>
      <c r="I78" s="167" t="s">
        <v>602</v>
      </c>
      <c r="J78" s="167">
        <v>-9999</v>
      </c>
      <c r="K78" s="167">
        <v>3</v>
      </c>
      <c r="L78" s="167">
        <v>-9999</v>
      </c>
      <c r="M78" s="165">
        <v>0</v>
      </c>
      <c r="N78" s="165">
        <v>1</v>
      </c>
      <c r="O78" s="165">
        <v>-9999</v>
      </c>
      <c r="P78" s="168" t="s">
        <v>608</v>
      </c>
      <c r="Q78" s="169" t="s">
        <v>992</v>
      </c>
      <c r="R78" s="165"/>
      <c r="S78" s="165"/>
      <c r="T78" s="165"/>
    </row>
    <row r="79" spans="1:20">
      <c r="A79" s="165" t="s">
        <v>814</v>
      </c>
      <c r="B79" s="166" t="s">
        <v>283</v>
      </c>
      <c r="C79" s="165">
        <v>709433</v>
      </c>
      <c r="D79" s="165">
        <v>6524659</v>
      </c>
      <c r="E79" s="166" t="s">
        <v>752</v>
      </c>
      <c r="F79" s="165">
        <v>97</v>
      </c>
      <c r="G79" s="165" t="s">
        <v>511</v>
      </c>
      <c r="H79" s="165">
        <v>3</v>
      </c>
      <c r="I79" s="167" t="s">
        <v>659</v>
      </c>
      <c r="J79" s="167">
        <v>-9999</v>
      </c>
      <c r="K79" s="167">
        <v>0.9</v>
      </c>
      <c r="L79" s="167">
        <v>0.6</v>
      </c>
      <c r="M79" s="165">
        <v>0.6</v>
      </c>
      <c r="N79" s="165">
        <v>0.9</v>
      </c>
      <c r="O79" s="165">
        <v>-9999</v>
      </c>
      <c r="P79" s="168" t="s">
        <v>608</v>
      </c>
      <c r="Q79" s="169" t="s">
        <v>993</v>
      </c>
      <c r="R79" s="165"/>
      <c r="S79" s="165"/>
      <c r="T79" s="165"/>
    </row>
    <row r="80" spans="1:20">
      <c r="A80" s="165" t="s">
        <v>815</v>
      </c>
      <c r="B80" s="166" t="s">
        <v>600</v>
      </c>
      <c r="C80" s="165">
        <v>708523</v>
      </c>
      <c r="D80" s="165">
        <v>6527910</v>
      </c>
      <c r="E80" s="166" t="s">
        <v>752</v>
      </c>
      <c r="F80" s="165">
        <v>102</v>
      </c>
      <c r="G80" s="165" t="s">
        <v>511</v>
      </c>
      <c r="H80" s="165">
        <v>3</v>
      </c>
      <c r="I80" s="167" t="s">
        <v>602</v>
      </c>
      <c r="J80" s="167">
        <v>-9999</v>
      </c>
      <c r="K80" s="167">
        <v>0.4</v>
      </c>
      <c r="L80" s="167">
        <v>-9999</v>
      </c>
      <c r="M80" s="165">
        <v>0</v>
      </c>
      <c r="N80" s="165">
        <v>0</v>
      </c>
      <c r="O80" s="165">
        <v>0.4</v>
      </c>
      <c r="P80" s="168" t="s">
        <v>660</v>
      </c>
      <c r="Q80" s="169" t="s">
        <v>875</v>
      </c>
      <c r="R80" s="165"/>
      <c r="S80" s="165"/>
      <c r="T80" s="165"/>
    </row>
    <row r="81" spans="1:20">
      <c r="A81" s="165" t="s">
        <v>816</v>
      </c>
      <c r="B81" s="166" t="s">
        <v>600</v>
      </c>
      <c r="C81" s="165">
        <v>709885</v>
      </c>
      <c r="D81" s="165">
        <v>6530214</v>
      </c>
      <c r="E81" s="166" t="s">
        <v>752</v>
      </c>
      <c r="F81" s="165">
        <v>100</v>
      </c>
      <c r="G81" s="165" t="s">
        <v>511</v>
      </c>
      <c r="H81" s="165">
        <v>3</v>
      </c>
      <c r="I81" s="167" t="s">
        <v>602</v>
      </c>
      <c r="J81" s="167">
        <v>-9999</v>
      </c>
      <c r="K81" s="167">
        <v>1</v>
      </c>
      <c r="L81" s="167">
        <v>-9999</v>
      </c>
      <c r="M81" s="165">
        <v>0</v>
      </c>
      <c r="N81" s="165">
        <v>0</v>
      </c>
      <c r="O81" s="165">
        <v>1</v>
      </c>
      <c r="P81" s="168" t="s">
        <v>858</v>
      </c>
      <c r="Q81" s="169" t="s">
        <v>876</v>
      </c>
      <c r="R81" s="165"/>
      <c r="S81" s="165"/>
      <c r="T81" s="165"/>
    </row>
    <row r="82" spans="1:20">
      <c r="A82" s="165" t="s">
        <v>817</v>
      </c>
      <c r="B82" s="166" t="s">
        <v>600</v>
      </c>
      <c r="C82" s="165">
        <v>715095</v>
      </c>
      <c r="D82" s="165">
        <v>6528751</v>
      </c>
      <c r="E82" s="166" t="s">
        <v>752</v>
      </c>
      <c r="F82" s="165">
        <v>78</v>
      </c>
      <c r="G82" s="165" t="s">
        <v>511</v>
      </c>
      <c r="H82" s="165">
        <v>3</v>
      </c>
      <c r="I82" s="167" t="s">
        <v>624</v>
      </c>
      <c r="J82" s="167">
        <v>-9999</v>
      </c>
      <c r="K82" s="167">
        <v>0.5</v>
      </c>
      <c r="L82" s="167">
        <v>0.8</v>
      </c>
      <c r="M82" s="165">
        <v>0.3</v>
      </c>
      <c r="N82" s="165">
        <v>0</v>
      </c>
      <c r="O82" s="165">
        <v>0.5</v>
      </c>
      <c r="P82" s="168" t="s">
        <v>608</v>
      </c>
      <c r="Q82" s="169" t="s">
        <v>996</v>
      </c>
      <c r="R82" s="165"/>
      <c r="S82" s="165"/>
      <c r="T82" s="165"/>
    </row>
    <row r="83" spans="1:20">
      <c r="A83" s="165" t="s">
        <v>818</v>
      </c>
      <c r="B83" s="166" t="s">
        <v>647</v>
      </c>
      <c r="C83" s="165">
        <v>715129</v>
      </c>
      <c r="D83" s="165">
        <v>6528745</v>
      </c>
      <c r="E83" s="166" t="s">
        <v>752</v>
      </c>
      <c r="F83" s="165">
        <v>80</v>
      </c>
      <c r="G83" s="165" t="s">
        <v>511</v>
      </c>
      <c r="H83" s="165">
        <v>3</v>
      </c>
      <c r="I83" s="165" t="s">
        <v>661</v>
      </c>
      <c r="J83" s="167">
        <v>0</v>
      </c>
      <c r="K83" s="167">
        <v>0</v>
      </c>
      <c r="L83" s="167">
        <v>-9999</v>
      </c>
      <c r="M83" s="165">
        <v>0</v>
      </c>
      <c r="N83" s="165">
        <v>0</v>
      </c>
      <c r="O83" s="165">
        <v>-9999</v>
      </c>
      <c r="P83" s="168" t="s">
        <v>608</v>
      </c>
      <c r="Q83" s="169" t="s">
        <v>877</v>
      </c>
      <c r="R83" s="165"/>
      <c r="S83" s="165"/>
      <c r="T83" s="165"/>
    </row>
    <row r="84" spans="1:20">
      <c r="A84" s="165" t="s">
        <v>443</v>
      </c>
      <c r="B84" s="172" t="s">
        <v>618</v>
      </c>
      <c r="C84" s="165">
        <v>742342</v>
      </c>
      <c r="D84" s="165">
        <v>6494925</v>
      </c>
      <c r="E84" s="166" t="s">
        <v>752</v>
      </c>
      <c r="F84" s="165">
        <v>53</v>
      </c>
      <c r="G84" s="165" t="s">
        <v>511</v>
      </c>
      <c r="H84" s="165">
        <v>3</v>
      </c>
      <c r="I84" s="165" t="s">
        <v>662</v>
      </c>
      <c r="J84" s="167">
        <v>5</v>
      </c>
      <c r="K84" s="167">
        <v>5</v>
      </c>
      <c r="L84" s="167">
        <v>-9999</v>
      </c>
      <c r="M84" s="165">
        <v>0.6</v>
      </c>
      <c r="N84" s="165">
        <v>0</v>
      </c>
      <c r="O84" s="165">
        <v>0.8</v>
      </c>
      <c r="P84" s="168" t="s">
        <v>608</v>
      </c>
      <c r="Q84" s="169" t="s">
        <v>878</v>
      </c>
      <c r="R84" s="165"/>
      <c r="S84" s="165"/>
      <c r="T84" s="165"/>
    </row>
    <row r="85" spans="1:20">
      <c r="A85" s="165" t="s">
        <v>446</v>
      </c>
      <c r="B85" s="166" t="s">
        <v>618</v>
      </c>
      <c r="C85" s="165">
        <v>736296</v>
      </c>
      <c r="D85" s="165">
        <v>6492558</v>
      </c>
      <c r="E85" s="166" t="s">
        <v>752</v>
      </c>
      <c r="F85" s="165">
        <v>65</v>
      </c>
      <c r="G85" s="165" t="s">
        <v>610</v>
      </c>
      <c r="H85" s="165">
        <v>3</v>
      </c>
      <c r="I85" s="165" t="s">
        <v>663</v>
      </c>
      <c r="J85" s="167">
        <v>-9999</v>
      </c>
      <c r="K85" s="167">
        <v>8.1999999999999993</v>
      </c>
      <c r="L85" s="167">
        <v>-9999</v>
      </c>
      <c r="M85" s="165">
        <v>0.6</v>
      </c>
      <c r="N85" s="165">
        <v>0</v>
      </c>
      <c r="O85" s="165">
        <v>6</v>
      </c>
      <c r="P85" s="168" t="s">
        <v>608</v>
      </c>
      <c r="Q85" s="169" t="s">
        <v>879</v>
      </c>
      <c r="R85" s="165"/>
      <c r="S85" s="165"/>
      <c r="T85" s="165"/>
    </row>
    <row r="86" spans="1:20">
      <c r="A86" s="165" t="s">
        <v>819</v>
      </c>
      <c r="B86" s="166" t="s">
        <v>616</v>
      </c>
      <c r="C86" s="165">
        <v>716783</v>
      </c>
      <c r="D86" s="165">
        <v>6498690</v>
      </c>
      <c r="E86" s="166" t="s">
        <v>752</v>
      </c>
      <c r="F86" s="165">
        <v>80</v>
      </c>
      <c r="G86" s="165" t="s">
        <v>511</v>
      </c>
      <c r="H86" s="165">
        <v>3</v>
      </c>
      <c r="I86" s="167" t="s">
        <v>602</v>
      </c>
      <c r="J86" s="167">
        <v>-9999</v>
      </c>
      <c r="K86" s="167">
        <v>0.3</v>
      </c>
      <c r="L86" s="167">
        <v>-9999</v>
      </c>
      <c r="M86" s="165">
        <v>0</v>
      </c>
      <c r="N86" s="165">
        <v>0</v>
      </c>
      <c r="O86" s="165">
        <v>0.3</v>
      </c>
      <c r="P86" s="168" t="s">
        <v>1083</v>
      </c>
      <c r="Q86" s="169" t="s">
        <v>880</v>
      </c>
      <c r="R86" s="165"/>
      <c r="S86" s="165"/>
      <c r="T86" s="165"/>
    </row>
    <row r="87" spans="1:20">
      <c r="A87" s="165" t="s">
        <v>448</v>
      </c>
      <c r="B87" s="166" t="s">
        <v>283</v>
      </c>
      <c r="C87" s="165">
        <v>716790</v>
      </c>
      <c r="D87" s="165">
        <v>6498713</v>
      </c>
      <c r="E87" s="166" t="s">
        <v>752</v>
      </c>
      <c r="F87" s="165">
        <v>0</v>
      </c>
      <c r="G87" s="165" t="s">
        <v>511</v>
      </c>
      <c r="H87" s="165">
        <v>3</v>
      </c>
      <c r="I87" s="167" t="s">
        <v>644</v>
      </c>
      <c r="J87" s="167">
        <v>-9999</v>
      </c>
      <c r="K87" s="167">
        <v>0.5</v>
      </c>
      <c r="L87" s="167">
        <v>-9999</v>
      </c>
      <c r="M87" s="165">
        <v>0.1</v>
      </c>
      <c r="N87" s="165">
        <v>0</v>
      </c>
      <c r="O87" s="165">
        <v>0</v>
      </c>
      <c r="P87" s="168" t="s">
        <v>1084</v>
      </c>
      <c r="Q87" s="169" t="s">
        <v>994</v>
      </c>
      <c r="R87" s="165"/>
      <c r="S87" s="165"/>
      <c r="T87" s="165"/>
    </row>
    <row r="88" spans="1:20">
      <c r="A88" s="165" t="s">
        <v>820</v>
      </c>
      <c r="B88" s="166" t="s">
        <v>600</v>
      </c>
      <c r="C88" s="165">
        <v>716760</v>
      </c>
      <c r="D88" s="165">
        <v>6498612</v>
      </c>
      <c r="E88" s="166" t="s">
        <v>752</v>
      </c>
      <c r="F88" s="165">
        <v>0</v>
      </c>
      <c r="G88" s="165" t="s">
        <v>511</v>
      </c>
      <c r="H88" s="165">
        <v>3</v>
      </c>
      <c r="I88" s="167" t="s">
        <v>621</v>
      </c>
      <c r="J88" s="167">
        <v>-9999</v>
      </c>
      <c r="K88" s="167">
        <v>-9999</v>
      </c>
      <c r="L88" s="167">
        <v>1</v>
      </c>
      <c r="M88" s="165">
        <v>-9999</v>
      </c>
      <c r="N88" s="165">
        <v>-9999</v>
      </c>
      <c r="O88" s="165">
        <v>-9999</v>
      </c>
      <c r="P88" s="168" t="s">
        <v>608</v>
      </c>
      <c r="Q88" s="169" t="s">
        <v>881</v>
      </c>
      <c r="R88" s="165"/>
      <c r="S88" s="165"/>
      <c r="T88" s="165"/>
    </row>
    <row r="89" spans="1:20">
      <c r="A89" s="165" t="s">
        <v>821</v>
      </c>
      <c r="B89" s="166" t="s">
        <v>616</v>
      </c>
      <c r="C89" s="165">
        <v>717586</v>
      </c>
      <c r="D89" s="165">
        <v>6501617</v>
      </c>
      <c r="E89" s="166" t="s">
        <v>752</v>
      </c>
      <c r="F89" s="165">
        <v>79</v>
      </c>
      <c r="G89" s="165" t="s">
        <v>511</v>
      </c>
      <c r="H89" s="165">
        <v>3</v>
      </c>
      <c r="I89" s="167" t="s">
        <v>602</v>
      </c>
      <c r="J89" s="167">
        <v>-9999</v>
      </c>
      <c r="K89" s="167">
        <v>0.6</v>
      </c>
      <c r="L89" s="167">
        <v>-9999</v>
      </c>
      <c r="M89" s="165">
        <v>0</v>
      </c>
      <c r="N89" s="165">
        <v>0</v>
      </c>
      <c r="O89" s="165">
        <v>0.6</v>
      </c>
      <c r="P89" s="168" t="s">
        <v>936</v>
      </c>
      <c r="Q89" s="169" t="s">
        <v>882</v>
      </c>
      <c r="R89" s="165"/>
      <c r="S89" s="165"/>
      <c r="T89" s="165"/>
    </row>
    <row r="90" spans="1:20">
      <c r="A90" s="165" t="s">
        <v>822</v>
      </c>
      <c r="B90" s="166" t="s">
        <v>618</v>
      </c>
      <c r="C90" s="165">
        <v>721163.19</v>
      </c>
      <c r="D90" s="165">
        <v>6496915.2599999998</v>
      </c>
      <c r="E90" s="166" t="s">
        <v>752</v>
      </c>
      <c r="F90" s="165">
        <v>67</v>
      </c>
      <c r="G90" s="165" t="s">
        <v>511</v>
      </c>
      <c r="H90" s="165">
        <v>3</v>
      </c>
      <c r="I90" s="167" t="s">
        <v>613</v>
      </c>
      <c r="J90" s="167">
        <v>-9999</v>
      </c>
      <c r="K90" s="167">
        <v>9.8000000000000007</v>
      </c>
      <c r="L90" s="167">
        <v>-9999</v>
      </c>
      <c r="M90" s="165">
        <v>0.1</v>
      </c>
      <c r="N90" s="165">
        <v>0</v>
      </c>
      <c r="O90" s="165">
        <v>7.6</v>
      </c>
      <c r="P90" s="168" t="s">
        <v>608</v>
      </c>
      <c r="Q90" s="169" t="s">
        <v>1012</v>
      </c>
      <c r="R90" s="165"/>
      <c r="S90" s="165"/>
      <c r="T90" s="165"/>
    </row>
    <row r="91" spans="1:20">
      <c r="A91" s="165" t="s">
        <v>823</v>
      </c>
      <c r="B91" s="166" t="s">
        <v>618</v>
      </c>
      <c r="C91" s="165">
        <v>721172</v>
      </c>
      <c r="D91" s="165">
        <v>6496714</v>
      </c>
      <c r="E91" s="166" t="s">
        <v>752</v>
      </c>
      <c r="F91" s="165">
        <v>68</v>
      </c>
      <c r="G91" s="165" t="s">
        <v>511</v>
      </c>
      <c r="H91" s="165">
        <v>3</v>
      </c>
      <c r="I91" s="167" t="s">
        <v>664</v>
      </c>
      <c r="J91" s="167">
        <v>6.9</v>
      </c>
      <c r="K91" s="167">
        <v>6.9</v>
      </c>
      <c r="L91" s="167">
        <v>-9999</v>
      </c>
      <c r="M91" s="165">
        <v>0.3</v>
      </c>
      <c r="N91" s="165">
        <v>0</v>
      </c>
      <c r="O91" s="165">
        <v>-9999</v>
      </c>
      <c r="P91" s="168" t="s">
        <v>608</v>
      </c>
      <c r="Q91" s="169" t="s">
        <v>997</v>
      </c>
      <c r="R91" s="165"/>
      <c r="S91" s="165"/>
      <c r="T91" s="165"/>
    </row>
    <row r="92" spans="1:20">
      <c r="A92" s="165" t="s">
        <v>824</v>
      </c>
      <c r="B92" s="166" t="s">
        <v>600</v>
      </c>
      <c r="C92" s="165">
        <v>706538</v>
      </c>
      <c r="D92" s="165">
        <v>6497302</v>
      </c>
      <c r="E92" s="166" t="s">
        <v>752</v>
      </c>
      <c r="F92" s="165">
        <v>89</v>
      </c>
      <c r="G92" s="165" t="s">
        <v>511</v>
      </c>
      <c r="H92" s="165">
        <v>3</v>
      </c>
      <c r="I92" s="167" t="s">
        <v>665</v>
      </c>
      <c r="J92" s="167">
        <v>-9999</v>
      </c>
      <c r="K92" s="167">
        <v>1</v>
      </c>
      <c r="L92" s="167">
        <v>-9999</v>
      </c>
      <c r="M92" s="165">
        <v>0</v>
      </c>
      <c r="N92" s="165">
        <v>0</v>
      </c>
      <c r="O92" s="165">
        <v>1</v>
      </c>
      <c r="P92" s="168" t="s">
        <v>1085</v>
      </c>
      <c r="Q92" s="169" t="s">
        <v>833</v>
      </c>
      <c r="R92" s="165"/>
      <c r="S92" s="165"/>
      <c r="T92" s="165"/>
    </row>
    <row r="93" spans="1:20">
      <c r="A93" s="165" t="s">
        <v>825</v>
      </c>
      <c r="B93" s="166" t="s">
        <v>600</v>
      </c>
      <c r="C93" s="165">
        <v>706458</v>
      </c>
      <c r="D93" s="165">
        <v>6497261</v>
      </c>
      <c r="E93" s="166" t="s">
        <v>752</v>
      </c>
      <c r="F93" s="165">
        <v>96</v>
      </c>
      <c r="G93" s="165" t="s">
        <v>511</v>
      </c>
      <c r="H93" s="165">
        <v>3</v>
      </c>
      <c r="I93" s="167" t="s">
        <v>666</v>
      </c>
      <c r="J93" s="167">
        <v>-9999</v>
      </c>
      <c r="K93" s="167">
        <v>0.5</v>
      </c>
      <c r="L93" s="167">
        <v>-9999</v>
      </c>
      <c r="M93" s="165">
        <v>0.7</v>
      </c>
      <c r="N93" s="165">
        <v>0</v>
      </c>
      <c r="O93" s="165">
        <v>0.5</v>
      </c>
      <c r="P93" s="168" t="s">
        <v>608</v>
      </c>
      <c r="Q93" s="169" t="s">
        <v>995</v>
      </c>
      <c r="R93" s="165"/>
      <c r="S93" s="165"/>
      <c r="T93" s="165"/>
    </row>
    <row r="94" spans="1:20">
      <c r="A94" s="165" t="s">
        <v>826</v>
      </c>
      <c r="B94" s="166" t="s">
        <v>600</v>
      </c>
      <c r="C94" s="165">
        <v>706429</v>
      </c>
      <c r="D94" s="165">
        <v>6497219</v>
      </c>
      <c r="E94" s="166" t="s">
        <v>752</v>
      </c>
      <c r="F94" s="165">
        <v>99</v>
      </c>
      <c r="G94" s="165" t="s">
        <v>511</v>
      </c>
      <c r="H94" s="165">
        <v>3</v>
      </c>
      <c r="I94" s="167" t="s">
        <v>624</v>
      </c>
      <c r="J94" s="167">
        <v>-9999</v>
      </c>
      <c r="K94" s="167">
        <v>-9999</v>
      </c>
      <c r="L94" s="167">
        <v>-9999</v>
      </c>
      <c r="M94" s="165">
        <v>-9999</v>
      </c>
      <c r="N94" s="165">
        <v>0</v>
      </c>
      <c r="O94" s="165">
        <v>-9999</v>
      </c>
      <c r="P94" s="168" t="s">
        <v>608</v>
      </c>
      <c r="Q94" s="169" t="s">
        <v>883</v>
      </c>
      <c r="R94" s="165"/>
      <c r="S94" s="165"/>
      <c r="T94" s="165"/>
    </row>
    <row r="95" spans="1:20">
      <c r="A95" s="165" t="s">
        <v>827</v>
      </c>
      <c r="B95" s="166" t="s">
        <v>600</v>
      </c>
      <c r="C95" s="165">
        <v>700700</v>
      </c>
      <c r="D95" s="165">
        <v>6499168</v>
      </c>
      <c r="E95" s="166" t="s">
        <v>752</v>
      </c>
      <c r="F95" s="165">
        <v>109</v>
      </c>
      <c r="G95" s="165" t="s">
        <v>511</v>
      </c>
      <c r="H95" s="165">
        <v>3</v>
      </c>
      <c r="I95" s="167" t="s">
        <v>624</v>
      </c>
      <c r="J95" s="167">
        <v>-9999</v>
      </c>
      <c r="K95" s="167">
        <v>0.2</v>
      </c>
      <c r="L95" s="167">
        <v>1</v>
      </c>
      <c r="M95" s="165">
        <v>0.8</v>
      </c>
      <c r="N95" s="165">
        <v>0</v>
      </c>
      <c r="O95" s="165">
        <v>0.2</v>
      </c>
      <c r="P95" s="168" t="s">
        <v>608</v>
      </c>
      <c r="Q95" s="169" t="s">
        <v>884</v>
      </c>
      <c r="R95" s="165"/>
      <c r="S95" s="165"/>
      <c r="T95" s="165"/>
    </row>
    <row r="96" spans="1:20">
      <c r="A96" s="165" t="s">
        <v>828</v>
      </c>
      <c r="B96" s="166" t="s">
        <v>600</v>
      </c>
      <c r="C96" s="165">
        <v>700711</v>
      </c>
      <c r="D96" s="165">
        <v>6499214</v>
      </c>
      <c r="E96" s="166" t="s">
        <v>752</v>
      </c>
      <c r="F96" s="165">
        <v>105</v>
      </c>
      <c r="G96" s="165" t="s">
        <v>511</v>
      </c>
      <c r="H96" s="165">
        <v>3</v>
      </c>
      <c r="I96" s="167" t="s">
        <v>659</v>
      </c>
      <c r="J96" s="167">
        <v>-9999</v>
      </c>
      <c r="K96" s="167">
        <v>0.4</v>
      </c>
      <c r="L96" s="167">
        <v>-9999</v>
      </c>
      <c r="M96" s="165">
        <v>0.8</v>
      </c>
      <c r="N96" s="165">
        <v>0</v>
      </c>
      <c r="O96" s="165">
        <v>0.4</v>
      </c>
      <c r="P96" s="168" t="s">
        <v>608</v>
      </c>
      <c r="Q96" s="169" t="s">
        <v>885</v>
      </c>
      <c r="R96" s="165"/>
      <c r="S96" s="165"/>
      <c r="T96" s="165"/>
    </row>
    <row r="97" spans="1:20">
      <c r="A97" s="165" t="s">
        <v>829</v>
      </c>
      <c r="B97" s="166" t="s">
        <v>616</v>
      </c>
      <c r="C97" s="165">
        <v>692485</v>
      </c>
      <c r="D97" s="165">
        <v>6499138</v>
      </c>
      <c r="E97" s="166" t="s">
        <v>752</v>
      </c>
      <c r="F97" s="165">
        <v>118</v>
      </c>
      <c r="G97" s="165" t="s">
        <v>511</v>
      </c>
      <c r="H97" s="165">
        <v>3</v>
      </c>
      <c r="I97" s="167" t="s">
        <v>667</v>
      </c>
      <c r="J97" s="167">
        <v>1.3</v>
      </c>
      <c r="K97" s="167">
        <v>-9999</v>
      </c>
      <c r="L97" s="167">
        <v>1.3</v>
      </c>
      <c r="M97" s="165">
        <v>-9999</v>
      </c>
      <c r="N97" s="165">
        <v>-9999</v>
      </c>
      <c r="O97" s="165">
        <v>-9999</v>
      </c>
      <c r="P97" s="168" t="s">
        <v>608</v>
      </c>
      <c r="Q97" s="169" t="s">
        <v>998</v>
      </c>
      <c r="R97" s="165"/>
      <c r="S97" s="165"/>
      <c r="T97" s="165"/>
    </row>
    <row r="98" spans="1:20">
      <c r="A98" s="165" t="s">
        <v>830</v>
      </c>
      <c r="B98" s="166" t="s">
        <v>616</v>
      </c>
      <c r="C98" s="165">
        <v>703717</v>
      </c>
      <c r="D98" s="165">
        <v>6503415</v>
      </c>
      <c r="E98" s="166" t="s">
        <v>752</v>
      </c>
      <c r="F98" s="165">
        <v>113</v>
      </c>
      <c r="G98" s="165" t="s">
        <v>511</v>
      </c>
      <c r="H98" s="165">
        <v>3</v>
      </c>
      <c r="I98" s="167" t="s">
        <v>668</v>
      </c>
      <c r="J98" s="167">
        <v>-9999</v>
      </c>
      <c r="K98" s="167">
        <v>1.3</v>
      </c>
      <c r="L98" s="167">
        <v>-9999</v>
      </c>
      <c r="M98" s="165">
        <v>0.6</v>
      </c>
      <c r="N98" s="165">
        <v>0</v>
      </c>
      <c r="O98" s="165">
        <v>-9999</v>
      </c>
      <c r="P98" s="168" t="s">
        <v>608</v>
      </c>
      <c r="Q98" s="169" t="s">
        <v>999</v>
      </c>
      <c r="R98" s="165"/>
      <c r="S98" s="165"/>
      <c r="T98" s="165"/>
    </row>
    <row r="99" spans="1:20">
      <c r="A99" s="165" t="s">
        <v>831</v>
      </c>
      <c r="B99" s="166" t="s">
        <v>600</v>
      </c>
      <c r="C99" s="165">
        <v>710027</v>
      </c>
      <c r="D99" s="165">
        <v>6502682</v>
      </c>
      <c r="E99" s="166" t="s">
        <v>752</v>
      </c>
      <c r="F99" s="165">
        <v>102</v>
      </c>
      <c r="G99" s="165" t="s">
        <v>511</v>
      </c>
      <c r="H99" s="165">
        <v>3</v>
      </c>
      <c r="I99" s="167" t="s">
        <v>621</v>
      </c>
      <c r="J99" s="167">
        <v>-9999</v>
      </c>
      <c r="K99" s="167">
        <v>-9999</v>
      </c>
      <c r="L99" s="167">
        <v>1.4</v>
      </c>
      <c r="M99" s="165">
        <v>1.4</v>
      </c>
      <c r="N99" s="165">
        <v>-9999</v>
      </c>
      <c r="O99" s="165">
        <v>-9999</v>
      </c>
      <c r="P99" s="168" t="s">
        <v>608</v>
      </c>
      <c r="Q99" s="169" t="s">
        <v>886</v>
      </c>
      <c r="R99" s="165"/>
      <c r="S99" s="165"/>
      <c r="T99" s="165"/>
    </row>
    <row r="100" spans="1:20">
      <c r="A100" s="165" t="s">
        <v>832</v>
      </c>
      <c r="B100" s="166" t="s">
        <v>600</v>
      </c>
      <c r="C100" s="165">
        <v>715042</v>
      </c>
      <c r="D100" s="165">
        <v>6506373</v>
      </c>
      <c r="E100" s="166" t="s">
        <v>752</v>
      </c>
      <c r="F100" s="165">
        <v>90</v>
      </c>
      <c r="G100" s="165" t="s">
        <v>511</v>
      </c>
      <c r="H100" s="165">
        <v>3</v>
      </c>
      <c r="I100" s="167" t="s">
        <v>624</v>
      </c>
      <c r="J100" s="167">
        <v>-9999</v>
      </c>
      <c r="K100" s="167">
        <v>0.8</v>
      </c>
      <c r="L100" s="167">
        <v>-9999</v>
      </c>
      <c r="M100" s="165">
        <v>1</v>
      </c>
      <c r="N100" s="165">
        <v>0</v>
      </c>
      <c r="O100" s="165">
        <v>0.78</v>
      </c>
      <c r="P100" s="168" t="s">
        <v>608</v>
      </c>
      <c r="Q100" s="169" t="s">
        <v>669</v>
      </c>
      <c r="R100" s="165"/>
      <c r="S100" s="165"/>
      <c r="T100" s="165"/>
    </row>
    <row r="101" spans="1:20">
      <c r="A101" s="165" t="s">
        <v>670</v>
      </c>
      <c r="B101" s="166" t="s">
        <v>600</v>
      </c>
      <c r="C101" s="165">
        <v>719214</v>
      </c>
      <c r="D101" s="165">
        <v>6507756</v>
      </c>
      <c r="E101" s="166" t="s">
        <v>752</v>
      </c>
      <c r="F101" s="165">
        <v>75</v>
      </c>
      <c r="G101" s="165" t="s">
        <v>610</v>
      </c>
      <c r="H101" s="165">
        <v>3</v>
      </c>
      <c r="I101" s="167" t="s">
        <v>643</v>
      </c>
      <c r="J101" s="167">
        <v>0.7</v>
      </c>
      <c r="K101" s="167">
        <v>0.7</v>
      </c>
      <c r="L101" s="167">
        <v>-9999</v>
      </c>
      <c r="M101" s="165">
        <v>0</v>
      </c>
      <c r="N101" s="165">
        <v>0</v>
      </c>
      <c r="O101" s="165">
        <v>0.7</v>
      </c>
      <c r="P101" s="168" t="s">
        <v>608</v>
      </c>
      <c r="Q101" s="169" t="s">
        <v>887</v>
      </c>
      <c r="R101" s="165"/>
      <c r="S101" s="165"/>
      <c r="T101" s="165"/>
    </row>
    <row r="102" spans="1:20">
      <c r="A102" s="165" t="s">
        <v>671</v>
      </c>
      <c r="B102" s="166" t="s">
        <v>647</v>
      </c>
      <c r="C102" s="165">
        <v>719222</v>
      </c>
      <c r="D102" s="165">
        <v>6507755</v>
      </c>
      <c r="E102" s="166" t="s">
        <v>752</v>
      </c>
      <c r="F102" s="165">
        <v>75</v>
      </c>
      <c r="G102" s="165" t="s">
        <v>610</v>
      </c>
      <c r="H102" s="165">
        <v>3</v>
      </c>
      <c r="I102" s="167" t="s">
        <v>637</v>
      </c>
      <c r="J102" s="167">
        <v>0</v>
      </c>
      <c r="K102" s="167">
        <v>0</v>
      </c>
      <c r="L102" s="167">
        <v>-9999</v>
      </c>
      <c r="M102" s="165">
        <v>0</v>
      </c>
      <c r="N102" s="165">
        <v>0</v>
      </c>
      <c r="O102" s="165">
        <v>0</v>
      </c>
      <c r="P102" s="168" t="s">
        <v>608</v>
      </c>
      <c r="Q102" s="169"/>
      <c r="R102" s="165"/>
      <c r="S102" s="165"/>
      <c r="T102" s="165"/>
    </row>
    <row r="103" spans="1:20">
      <c r="A103" s="165" t="s">
        <v>672</v>
      </c>
      <c r="B103" s="166" t="s">
        <v>616</v>
      </c>
      <c r="C103" s="165">
        <v>724210</v>
      </c>
      <c r="D103" s="165">
        <v>6510290</v>
      </c>
      <c r="E103" s="166" t="s">
        <v>752</v>
      </c>
      <c r="F103" s="165">
        <v>66</v>
      </c>
      <c r="G103" s="165" t="s">
        <v>610</v>
      </c>
      <c r="H103" s="165">
        <v>3</v>
      </c>
      <c r="I103" s="167" t="s">
        <v>602</v>
      </c>
      <c r="J103" s="167">
        <v>-9999</v>
      </c>
      <c r="K103" s="167">
        <v>0.3</v>
      </c>
      <c r="L103" s="167">
        <v>-9999</v>
      </c>
      <c r="M103" s="165">
        <v>0</v>
      </c>
      <c r="N103" s="165">
        <v>0</v>
      </c>
      <c r="O103" s="165">
        <v>0.3</v>
      </c>
      <c r="P103" s="168" t="s">
        <v>608</v>
      </c>
      <c r="Q103" s="169" t="s">
        <v>888</v>
      </c>
      <c r="R103" s="165"/>
      <c r="S103" s="165"/>
      <c r="T103" s="165"/>
    </row>
    <row r="104" spans="1:20">
      <c r="A104" s="165" t="s">
        <v>673</v>
      </c>
      <c r="B104" s="166" t="s">
        <v>600</v>
      </c>
      <c r="C104" s="165">
        <v>724268</v>
      </c>
      <c r="D104" s="165">
        <v>6510265</v>
      </c>
      <c r="E104" s="166" t="s">
        <v>752</v>
      </c>
      <c r="F104" s="165">
        <v>60</v>
      </c>
      <c r="G104" s="165" t="s">
        <v>601</v>
      </c>
      <c r="H104" s="165">
        <v>3</v>
      </c>
      <c r="I104" s="167" t="s">
        <v>646</v>
      </c>
      <c r="J104" s="167">
        <v>-9999</v>
      </c>
      <c r="K104" s="167">
        <v>1</v>
      </c>
      <c r="L104" s="167">
        <v>-9999</v>
      </c>
      <c r="M104" s="165">
        <v>0.1</v>
      </c>
      <c r="N104" s="165">
        <v>0</v>
      </c>
      <c r="O104" s="165">
        <v>1</v>
      </c>
      <c r="P104" s="168" t="s">
        <v>608</v>
      </c>
      <c r="Q104" s="169" t="s">
        <v>1000</v>
      </c>
      <c r="R104" s="165"/>
      <c r="S104" s="165"/>
      <c r="T104" s="165"/>
    </row>
    <row r="105" spans="1:20">
      <c r="A105" s="165" t="s">
        <v>674</v>
      </c>
      <c r="B105" s="166" t="s">
        <v>600</v>
      </c>
      <c r="C105" s="165">
        <v>724293</v>
      </c>
      <c r="D105" s="165">
        <v>6510253</v>
      </c>
      <c r="E105" s="166" t="s">
        <v>752</v>
      </c>
      <c r="F105" s="165">
        <v>58.5</v>
      </c>
      <c r="G105" s="165" t="s">
        <v>601</v>
      </c>
      <c r="H105" s="165">
        <v>3</v>
      </c>
      <c r="I105" s="167" t="s">
        <v>621</v>
      </c>
      <c r="J105" s="167">
        <v>-9999</v>
      </c>
      <c r="K105" s="167">
        <v>-9999</v>
      </c>
      <c r="L105" s="167">
        <v>0.3</v>
      </c>
      <c r="M105" s="165">
        <v>0.3</v>
      </c>
      <c r="N105" s="165">
        <v>-9999</v>
      </c>
      <c r="O105" s="165">
        <v>-9999</v>
      </c>
      <c r="P105" s="168" t="s">
        <v>608</v>
      </c>
      <c r="Q105" s="169" t="s">
        <v>889</v>
      </c>
      <c r="R105" s="165"/>
      <c r="S105" s="165"/>
      <c r="T105" s="165"/>
    </row>
    <row r="106" spans="1:20">
      <c r="A106" s="165" t="s">
        <v>397</v>
      </c>
      <c r="B106" s="166" t="s">
        <v>618</v>
      </c>
      <c r="C106" s="166">
        <v>734099</v>
      </c>
      <c r="D106" s="166">
        <v>6535372</v>
      </c>
      <c r="E106" s="166" t="s">
        <v>752</v>
      </c>
      <c r="F106" s="165">
        <v>22</v>
      </c>
      <c r="G106" s="165" t="s">
        <v>511</v>
      </c>
      <c r="H106" s="165">
        <v>3</v>
      </c>
      <c r="I106" s="167" t="s">
        <v>675</v>
      </c>
      <c r="J106" s="167">
        <v>-9999</v>
      </c>
      <c r="K106" s="167">
        <v>13.2</v>
      </c>
      <c r="L106" s="167">
        <v>-9999</v>
      </c>
      <c r="M106" s="165">
        <v>0.2</v>
      </c>
      <c r="N106" s="165">
        <v>0</v>
      </c>
      <c r="O106" s="165">
        <v>5.2</v>
      </c>
      <c r="P106" s="168" t="s">
        <v>608</v>
      </c>
      <c r="Q106" s="169" t="s">
        <v>1001</v>
      </c>
      <c r="R106" s="165"/>
      <c r="S106" s="165"/>
      <c r="T106" s="165"/>
    </row>
    <row r="107" spans="1:20">
      <c r="A107" s="165" t="s">
        <v>676</v>
      </c>
      <c r="B107" s="166" t="s">
        <v>618</v>
      </c>
      <c r="C107" s="166">
        <v>732459.31</v>
      </c>
      <c r="D107" s="166">
        <v>6534812.6500000004</v>
      </c>
      <c r="E107" s="166" t="s">
        <v>752</v>
      </c>
      <c r="F107" s="165">
        <v>25.5</v>
      </c>
      <c r="G107" s="165" t="s">
        <v>610</v>
      </c>
      <c r="H107" s="165">
        <v>3</v>
      </c>
      <c r="I107" s="165" t="s">
        <v>677</v>
      </c>
      <c r="J107" s="167">
        <v>-9999</v>
      </c>
      <c r="K107" s="167">
        <v>8.6</v>
      </c>
      <c r="L107" s="167">
        <v>-9999</v>
      </c>
      <c r="M107" s="165">
        <v>0.8</v>
      </c>
      <c r="N107" s="165">
        <v>0</v>
      </c>
      <c r="O107" s="165">
        <v>-9999</v>
      </c>
      <c r="P107" s="168" t="s">
        <v>608</v>
      </c>
      <c r="Q107" s="169" t="s">
        <v>890</v>
      </c>
      <c r="R107" s="165"/>
      <c r="S107" s="165"/>
      <c r="T107" s="165"/>
    </row>
    <row r="108" spans="1:20">
      <c r="A108" s="165" t="s">
        <v>678</v>
      </c>
      <c r="B108" s="166" t="s">
        <v>600</v>
      </c>
      <c r="C108" s="166">
        <v>734402</v>
      </c>
      <c r="D108" s="166">
        <v>6532225</v>
      </c>
      <c r="E108" s="166" t="s">
        <v>752</v>
      </c>
      <c r="F108" s="165">
        <v>37</v>
      </c>
      <c r="G108" s="165" t="s">
        <v>511</v>
      </c>
      <c r="H108" s="165">
        <v>3</v>
      </c>
      <c r="I108" s="167" t="s">
        <v>624</v>
      </c>
      <c r="J108" s="167">
        <v>-9999</v>
      </c>
      <c r="K108" s="167">
        <v>0.3</v>
      </c>
      <c r="L108" s="167">
        <v>-9999</v>
      </c>
      <c r="M108" s="165">
        <v>0.8</v>
      </c>
      <c r="N108" s="165">
        <v>0</v>
      </c>
      <c r="O108" s="165">
        <v>0.3</v>
      </c>
      <c r="P108" s="168" t="s">
        <v>1118</v>
      </c>
      <c r="Q108" s="169" t="s">
        <v>891</v>
      </c>
      <c r="R108" s="165"/>
      <c r="S108" s="165"/>
      <c r="T108" s="165"/>
    </row>
    <row r="109" spans="1:20">
      <c r="A109" s="165" t="s">
        <v>679</v>
      </c>
      <c r="B109" s="166" t="s">
        <v>600</v>
      </c>
      <c r="C109" s="166">
        <v>734448</v>
      </c>
      <c r="D109" s="166">
        <v>6532161</v>
      </c>
      <c r="E109" s="166" t="s">
        <v>752</v>
      </c>
      <c r="F109" s="165">
        <v>35</v>
      </c>
      <c r="G109" s="165" t="s">
        <v>511</v>
      </c>
      <c r="H109" s="165">
        <v>3</v>
      </c>
      <c r="I109" s="167" t="s">
        <v>624</v>
      </c>
      <c r="J109" s="167">
        <v>-9999</v>
      </c>
      <c r="K109" s="167">
        <v>0.15</v>
      </c>
      <c r="L109" s="167">
        <v>-9999</v>
      </c>
      <c r="M109" s="165">
        <v>0.8</v>
      </c>
      <c r="N109" s="165">
        <v>0</v>
      </c>
      <c r="O109" s="165">
        <v>0.15</v>
      </c>
      <c r="P109" s="168" t="s">
        <v>608</v>
      </c>
      <c r="Q109" s="169" t="s">
        <v>1002</v>
      </c>
      <c r="R109" s="165"/>
      <c r="S109" s="165"/>
      <c r="T109" s="165"/>
    </row>
    <row r="110" spans="1:20">
      <c r="A110" s="165" t="s">
        <v>680</v>
      </c>
      <c r="B110" s="166" t="s">
        <v>600</v>
      </c>
      <c r="C110" s="166">
        <v>734414</v>
      </c>
      <c r="D110" s="166">
        <v>6532181</v>
      </c>
      <c r="E110" s="166" t="s">
        <v>752</v>
      </c>
      <c r="F110" s="165">
        <v>36</v>
      </c>
      <c r="G110" s="165" t="s">
        <v>511</v>
      </c>
      <c r="H110" s="165">
        <v>3</v>
      </c>
      <c r="I110" s="167" t="s">
        <v>624</v>
      </c>
      <c r="J110" s="167">
        <v>-9999</v>
      </c>
      <c r="K110" s="167">
        <v>1.05</v>
      </c>
      <c r="L110" s="167">
        <v>-9999</v>
      </c>
      <c r="M110" s="165">
        <v>0.15</v>
      </c>
      <c r="N110" s="165">
        <v>0</v>
      </c>
      <c r="O110" s="165">
        <v>1.05</v>
      </c>
      <c r="P110" s="168" t="s">
        <v>608</v>
      </c>
      <c r="Q110" s="169" t="s">
        <v>892</v>
      </c>
      <c r="R110" s="165"/>
      <c r="S110" s="165"/>
      <c r="T110" s="165"/>
    </row>
    <row r="111" spans="1:20">
      <c r="A111" s="165" t="s">
        <v>681</v>
      </c>
      <c r="B111" s="166" t="s">
        <v>600</v>
      </c>
      <c r="C111" s="166">
        <v>725852</v>
      </c>
      <c r="D111" s="166">
        <v>6530986</v>
      </c>
      <c r="E111" s="166" t="s">
        <v>752</v>
      </c>
      <c r="F111" s="165">
        <v>53</v>
      </c>
      <c r="G111" s="165" t="s">
        <v>511</v>
      </c>
      <c r="H111" s="165">
        <v>3</v>
      </c>
      <c r="I111" s="167" t="s">
        <v>646</v>
      </c>
      <c r="J111" s="167">
        <v>-9999</v>
      </c>
      <c r="K111" s="167">
        <v>0.9</v>
      </c>
      <c r="L111" s="167">
        <v>-9999</v>
      </c>
      <c r="M111" s="165">
        <v>0</v>
      </c>
      <c r="N111" s="165">
        <v>0</v>
      </c>
      <c r="O111" s="165">
        <v>0.9</v>
      </c>
      <c r="P111" s="168" t="s">
        <v>608</v>
      </c>
      <c r="Q111" s="169" t="s">
        <v>682</v>
      </c>
      <c r="R111" s="165"/>
      <c r="S111" s="165"/>
      <c r="T111" s="165"/>
    </row>
    <row r="112" spans="1:20">
      <c r="A112" s="165" t="s">
        <v>683</v>
      </c>
      <c r="B112" s="166" t="s">
        <v>600</v>
      </c>
      <c r="C112" s="166">
        <v>726150</v>
      </c>
      <c r="D112" s="166">
        <v>6534721</v>
      </c>
      <c r="E112" s="166" t="s">
        <v>752</v>
      </c>
      <c r="F112" s="165">
        <v>50</v>
      </c>
      <c r="G112" s="165" t="s">
        <v>511</v>
      </c>
      <c r="H112" s="165">
        <v>3</v>
      </c>
      <c r="I112" s="167" t="s">
        <v>621</v>
      </c>
      <c r="J112" s="167">
        <v>-9999</v>
      </c>
      <c r="K112" s="167">
        <v>-9999</v>
      </c>
      <c r="L112" s="167">
        <v>0.6</v>
      </c>
      <c r="M112" s="165">
        <v>0.6</v>
      </c>
      <c r="N112" s="165">
        <v>-9999</v>
      </c>
      <c r="O112" s="165">
        <v>-9999</v>
      </c>
      <c r="P112" s="168" t="s">
        <v>608</v>
      </c>
      <c r="Q112" s="169" t="s">
        <v>684</v>
      </c>
      <c r="R112" s="165"/>
      <c r="S112" s="165"/>
      <c r="T112" s="165"/>
    </row>
    <row r="113" spans="1:20">
      <c r="A113" s="165" t="s">
        <v>685</v>
      </c>
      <c r="B113" s="166" t="s">
        <v>600</v>
      </c>
      <c r="C113" s="166">
        <v>726202</v>
      </c>
      <c r="D113" s="166">
        <v>6534793</v>
      </c>
      <c r="E113" s="166" t="s">
        <v>752</v>
      </c>
      <c r="F113" s="165">
        <v>50</v>
      </c>
      <c r="G113" s="165" t="s">
        <v>511</v>
      </c>
      <c r="H113" s="165">
        <v>3</v>
      </c>
      <c r="I113" s="167" t="s">
        <v>624</v>
      </c>
      <c r="J113" s="167">
        <v>-9999</v>
      </c>
      <c r="K113" s="167">
        <v>0.3</v>
      </c>
      <c r="L113" s="167">
        <v>-9999</v>
      </c>
      <c r="M113" s="165">
        <v>1.5</v>
      </c>
      <c r="N113" s="165">
        <v>0</v>
      </c>
      <c r="O113" s="165">
        <v>0.3</v>
      </c>
      <c r="P113" s="168" t="s">
        <v>608</v>
      </c>
      <c r="Q113" s="169" t="s">
        <v>686</v>
      </c>
      <c r="R113" s="165"/>
      <c r="S113" s="165"/>
      <c r="T113" s="165"/>
    </row>
    <row r="114" spans="1:20">
      <c r="A114" s="165" t="s">
        <v>398</v>
      </c>
      <c r="B114" s="166" t="s">
        <v>618</v>
      </c>
      <c r="C114" s="166">
        <v>730134</v>
      </c>
      <c r="D114" s="166">
        <v>6533572</v>
      </c>
      <c r="E114" s="166" t="s">
        <v>752</v>
      </c>
      <c r="F114" s="165">
        <v>27</v>
      </c>
      <c r="G114" s="165" t="s">
        <v>511</v>
      </c>
      <c r="H114" s="165">
        <v>3</v>
      </c>
      <c r="I114" s="167" t="s">
        <v>644</v>
      </c>
      <c r="J114" s="167">
        <v>-9999</v>
      </c>
      <c r="K114" s="167">
        <v>11.3</v>
      </c>
      <c r="L114" s="167">
        <v>-9999</v>
      </c>
      <c r="M114" s="165">
        <v>0.15</v>
      </c>
      <c r="N114" s="165">
        <v>0</v>
      </c>
      <c r="O114" s="165">
        <v>0</v>
      </c>
      <c r="P114" s="168" t="s">
        <v>608</v>
      </c>
      <c r="Q114" s="169" t="s">
        <v>687</v>
      </c>
      <c r="R114" s="165"/>
      <c r="S114" s="165"/>
      <c r="T114" s="165"/>
    </row>
    <row r="115" spans="1:20">
      <c r="A115" s="165" t="s">
        <v>688</v>
      </c>
      <c r="B115" s="166" t="s">
        <v>647</v>
      </c>
      <c r="C115" s="165">
        <v>732943</v>
      </c>
      <c r="D115" s="165">
        <v>6538845</v>
      </c>
      <c r="E115" s="166" t="s">
        <v>752</v>
      </c>
      <c r="F115" s="165">
        <v>39</v>
      </c>
      <c r="G115" s="165" t="s">
        <v>511</v>
      </c>
      <c r="H115" s="165">
        <v>3</v>
      </c>
      <c r="I115" s="167" t="s">
        <v>637</v>
      </c>
      <c r="J115" s="167">
        <v>0</v>
      </c>
      <c r="K115" s="167">
        <v>0</v>
      </c>
      <c r="L115" s="167">
        <v>-9999</v>
      </c>
      <c r="M115" s="165">
        <v>0</v>
      </c>
      <c r="N115" s="165">
        <v>0</v>
      </c>
      <c r="O115" s="165">
        <v>0</v>
      </c>
      <c r="P115" s="168" t="s">
        <v>608</v>
      </c>
      <c r="Q115" s="169" t="s">
        <v>893</v>
      </c>
      <c r="R115" s="165"/>
      <c r="S115" s="165"/>
      <c r="T115" s="165"/>
    </row>
    <row r="116" spans="1:20">
      <c r="A116" s="165" t="s">
        <v>689</v>
      </c>
      <c r="B116" s="166" t="s">
        <v>600</v>
      </c>
      <c r="C116" s="165">
        <v>732903</v>
      </c>
      <c r="D116" s="165">
        <v>6538891</v>
      </c>
      <c r="E116" s="166" t="s">
        <v>752</v>
      </c>
      <c r="F116" s="165">
        <v>39</v>
      </c>
      <c r="G116" s="165" t="s">
        <v>511</v>
      </c>
      <c r="H116" s="165">
        <v>3</v>
      </c>
      <c r="I116" s="167" t="s">
        <v>624</v>
      </c>
      <c r="J116" s="167">
        <v>-9999</v>
      </c>
      <c r="K116" s="167">
        <v>0.1</v>
      </c>
      <c r="L116" s="167">
        <v>0.5</v>
      </c>
      <c r="M116" s="165">
        <v>0.7</v>
      </c>
      <c r="N116" s="165">
        <v>0</v>
      </c>
      <c r="O116" s="165">
        <v>0.1</v>
      </c>
      <c r="P116" s="168" t="s">
        <v>608</v>
      </c>
      <c r="Q116" s="169" t="s">
        <v>894</v>
      </c>
      <c r="R116" s="165"/>
      <c r="S116" s="165"/>
      <c r="T116" s="165"/>
    </row>
    <row r="117" spans="1:20">
      <c r="A117" s="165" t="s">
        <v>690</v>
      </c>
      <c r="B117" s="166" t="s">
        <v>600</v>
      </c>
      <c r="C117" s="165">
        <v>738400</v>
      </c>
      <c r="D117" s="165">
        <v>6535683</v>
      </c>
      <c r="E117" s="166" t="s">
        <v>752</v>
      </c>
      <c r="F117" s="165">
        <v>25</v>
      </c>
      <c r="G117" s="165" t="s">
        <v>511</v>
      </c>
      <c r="H117" s="165">
        <v>3</v>
      </c>
      <c r="I117" s="167" t="s">
        <v>624</v>
      </c>
      <c r="J117" s="167">
        <v>-9999</v>
      </c>
      <c r="K117" s="167">
        <v>0.4</v>
      </c>
      <c r="L117" s="167">
        <v>0.7</v>
      </c>
      <c r="M117" s="165">
        <v>0.6</v>
      </c>
      <c r="N117" s="165">
        <v>0</v>
      </c>
      <c r="O117" s="165">
        <v>0.4</v>
      </c>
      <c r="P117" s="168" t="s">
        <v>608</v>
      </c>
      <c r="Q117" s="169" t="s">
        <v>1003</v>
      </c>
      <c r="R117" s="165"/>
      <c r="S117" s="165"/>
      <c r="T117" s="165"/>
    </row>
    <row r="118" spans="1:20">
      <c r="A118" s="165" t="s">
        <v>337</v>
      </c>
      <c r="B118" s="166" t="s">
        <v>600</v>
      </c>
      <c r="C118" s="165">
        <v>738441</v>
      </c>
      <c r="D118" s="165">
        <v>6535647</v>
      </c>
      <c r="E118" s="166" t="s">
        <v>752</v>
      </c>
      <c r="F118" s="165">
        <v>25</v>
      </c>
      <c r="G118" s="165" t="s">
        <v>511</v>
      </c>
      <c r="H118" s="165">
        <v>3</v>
      </c>
      <c r="I118" s="167" t="s">
        <v>612</v>
      </c>
      <c r="J118" s="167">
        <v>-9999</v>
      </c>
      <c r="K118" s="167">
        <v>0.5</v>
      </c>
      <c r="L118" s="167">
        <v>-9999</v>
      </c>
      <c r="M118" s="165">
        <v>0.8</v>
      </c>
      <c r="N118" s="165">
        <v>0</v>
      </c>
      <c r="O118" s="165">
        <v>0</v>
      </c>
      <c r="P118" s="168" t="s">
        <v>1086</v>
      </c>
      <c r="Q118" s="169" t="s">
        <v>1004</v>
      </c>
      <c r="R118" s="165"/>
      <c r="S118" s="165"/>
      <c r="T118" s="165"/>
    </row>
    <row r="119" spans="1:20">
      <c r="A119" s="165" t="s">
        <v>691</v>
      </c>
      <c r="B119" s="166" t="s">
        <v>600</v>
      </c>
      <c r="C119" s="165">
        <v>739668</v>
      </c>
      <c r="D119" s="165">
        <v>6532157</v>
      </c>
      <c r="E119" s="166" t="s">
        <v>752</v>
      </c>
      <c r="F119" s="165">
        <v>28</v>
      </c>
      <c r="G119" s="165" t="s">
        <v>511</v>
      </c>
      <c r="H119" s="165">
        <v>3</v>
      </c>
      <c r="I119" s="167" t="s">
        <v>624</v>
      </c>
      <c r="J119" s="167">
        <v>-9999</v>
      </c>
      <c r="K119" s="167">
        <v>0.15</v>
      </c>
      <c r="L119" s="167">
        <v>-9999</v>
      </c>
      <c r="M119" s="165">
        <v>1.5</v>
      </c>
      <c r="N119" s="165">
        <v>0</v>
      </c>
      <c r="O119" s="165">
        <v>0.15</v>
      </c>
      <c r="P119" s="168" t="s">
        <v>608</v>
      </c>
      <c r="Q119" s="169" t="s">
        <v>1053</v>
      </c>
      <c r="R119" s="165"/>
      <c r="S119" s="165"/>
      <c r="T119" s="165"/>
    </row>
    <row r="120" spans="1:20">
      <c r="A120" s="165" t="s">
        <v>692</v>
      </c>
      <c r="B120" s="166" t="s">
        <v>600</v>
      </c>
      <c r="C120" s="165">
        <v>739778</v>
      </c>
      <c r="D120" s="165">
        <v>6532152</v>
      </c>
      <c r="E120" s="166" t="s">
        <v>752</v>
      </c>
      <c r="F120" s="165">
        <v>26</v>
      </c>
      <c r="G120" s="165" t="s">
        <v>511</v>
      </c>
      <c r="H120" s="165">
        <v>3</v>
      </c>
      <c r="I120" s="167" t="s">
        <v>624</v>
      </c>
      <c r="J120" s="167">
        <v>-9999</v>
      </c>
      <c r="K120" s="167">
        <v>0.15</v>
      </c>
      <c r="L120" s="167">
        <v>-9999</v>
      </c>
      <c r="M120" s="165">
        <v>1.3</v>
      </c>
      <c r="N120" s="165">
        <v>0</v>
      </c>
      <c r="O120" s="165">
        <v>0.15</v>
      </c>
      <c r="P120" s="168" t="s">
        <v>608</v>
      </c>
      <c r="Q120" s="169" t="s">
        <v>895</v>
      </c>
      <c r="R120" s="165"/>
      <c r="S120" s="165"/>
      <c r="T120" s="165"/>
    </row>
    <row r="121" spans="1:20">
      <c r="A121" s="165" t="s">
        <v>693</v>
      </c>
      <c r="B121" s="166" t="s">
        <v>647</v>
      </c>
      <c r="C121" s="165">
        <v>736627</v>
      </c>
      <c r="D121" s="165">
        <v>6529371</v>
      </c>
      <c r="E121" s="166" t="s">
        <v>752</v>
      </c>
      <c r="F121" s="165">
        <v>53</v>
      </c>
      <c r="G121" s="165" t="s">
        <v>511</v>
      </c>
      <c r="H121" s="165">
        <v>3</v>
      </c>
      <c r="I121" s="167" t="s">
        <v>626</v>
      </c>
      <c r="J121" s="167">
        <v>0</v>
      </c>
      <c r="K121" s="167">
        <v>0</v>
      </c>
      <c r="L121" s="167">
        <v>-9999</v>
      </c>
      <c r="M121" s="165">
        <v>0.3</v>
      </c>
      <c r="N121" s="165">
        <v>0</v>
      </c>
      <c r="O121" s="165">
        <v>0</v>
      </c>
      <c r="P121" s="168" t="s">
        <v>608</v>
      </c>
      <c r="Q121" s="169" t="s">
        <v>694</v>
      </c>
      <c r="R121" s="165"/>
      <c r="S121" s="165"/>
      <c r="T121" s="165"/>
    </row>
    <row r="122" spans="1:20">
      <c r="A122" s="165" t="s">
        <v>339</v>
      </c>
      <c r="B122" s="166" t="s">
        <v>600</v>
      </c>
      <c r="C122" s="165">
        <v>738095</v>
      </c>
      <c r="D122" s="165">
        <v>6516716</v>
      </c>
      <c r="E122" s="166" t="s">
        <v>752</v>
      </c>
      <c r="F122" s="165">
        <v>31</v>
      </c>
      <c r="G122" s="165" t="s">
        <v>511</v>
      </c>
      <c r="H122" s="165">
        <v>3</v>
      </c>
      <c r="I122" s="167" t="s">
        <v>612</v>
      </c>
      <c r="J122" s="167">
        <v>-9999</v>
      </c>
      <c r="K122" s="167">
        <v>1</v>
      </c>
      <c r="L122" s="167">
        <v>1.7</v>
      </c>
      <c r="M122" s="165">
        <v>0.7</v>
      </c>
      <c r="N122" s="165">
        <v>0</v>
      </c>
      <c r="O122" s="165">
        <v>0.2</v>
      </c>
      <c r="P122" s="168" t="s">
        <v>1087</v>
      </c>
      <c r="Q122" s="169" t="s">
        <v>1005</v>
      </c>
      <c r="R122" s="165"/>
      <c r="S122" s="165"/>
      <c r="T122" s="165"/>
    </row>
    <row r="123" spans="1:20">
      <c r="A123" s="165" t="s">
        <v>695</v>
      </c>
      <c r="B123" s="166" t="s">
        <v>618</v>
      </c>
      <c r="C123" s="165">
        <v>734856</v>
      </c>
      <c r="D123" s="165">
        <v>6510690</v>
      </c>
      <c r="E123" s="166" t="s">
        <v>752</v>
      </c>
      <c r="F123" s="165">
        <v>44</v>
      </c>
      <c r="G123" s="165" t="s">
        <v>511</v>
      </c>
      <c r="H123" s="165">
        <v>3</v>
      </c>
      <c r="I123" s="167" t="s">
        <v>696</v>
      </c>
      <c r="J123" s="167">
        <v>-9999</v>
      </c>
      <c r="K123" s="167">
        <v>2.4500000000000002</v>
      </c>
      <c r="L123" s="167">
        <v>-9999</v>
      </c>
      <c r="M123" s="165">
        <v>0.05</v>
      </c>
      <c r="N123" s="165">
        <v>0</v>
      </c>
      <c r="O123" s="165">
        <v>0.25</v>
      </c>
      <c r="P123" s="168" t="s">
        <v>608</v>
      </c>
      <c r="Q123" s="169" t="s">
        <v>1120</v>
      </c>
      <c r="R123" s="165"/>
      <c r="S123" s="165"/>
      <c r="T123" s="165"/>
    </row>
    <row r="124" spans="1:20">
      <c r="A124" s="165" t="s">
        <v>697</v>
      </c>
      <c r="B124" s="166" t="s">
        <v>600</v>
      </c>
      <c r="C124" s="165">
        <v>739612</v>
      </c>
      <c r="D124" s="165">
        <v>6510472</v>
      </c>
      <c r="E124" s="166" t="s">
        <v>752</v>
      </c>
      <c r="F124" s="165">
        <v>39</v>
      </c>
      <c r="G124" s="165" t="s">
        <v>511</v>
      </c>
      <c r="H124" s="165">
        <v>3</v>
      </c>
      <c r="I124" s="167" t="s">
        <v>698</v>
      </c>
      <c r="J124" s="167">
        <v>-9999</v>
      </c>
      <c r="K124" s="167">
        <v>0.8</v>
      </c>
      <c r="L124" s="167">
        <v>-9999</v>
      </c>
      <c r="M124" s="165">
        <v>0.5</v>
      </c>
      <c r="N124" s="165">
        <v>0</v>
      </c>
      <c r="O124" s="165">
        <v>0.8</v>
      </c>
      <c r="P124" s="168" t="s">
        <v>1088</v>
      </c>
      <c r="Q124" s="169" t="s">
        <v>1054</v>
      </c>
      <c r="R124" s="165"/>
      <c r="S124" s="165"/>
      <c r="T124" s="165"/>
    </row>
    <row r="125" spans="1:20">
      <c r="A125" s="165" t="s">
        <v>699</v>
      </c>
      <c r="B125" s="166" t="s">
        <v>600</v>
      </c>
      <c r="C125" s="165">
        <v>737025</v>
      </c>
      <c r="D125" s="165">
        <v>6504420</v>
      </c>
      <c r="E125" s="166" t="s">
        <v>752</v>
      </c>
      <c r="F125" s="165">
        <v>39</v>
      </c>
      <c r="G125" s="165" t="s">
        <v>511</v>
      </c>
      <c r="H125" s="165">
        <v>3</v>
      </c>
      <c r="I125" s="167" t="s">
        <v>624</v>
      </c>
      <c r="J125" s="167">
        <v>-9999</v>
      </c>
      <c r="K125" s="167">
        <v>0.1</v>
      </c>
      <c r="L125" s="167">
        <v>1</v>
      </c>
      <c r="M125" s="165">
        <v>0.9</v>
      </c>
      <c r="N125" s="165">
        <v>0</v>
      </c>
      <c r="O125" s="165">
        <v>0.1</v>
      </c>
      <c r="P125" s="168" t="s">
        <v>608</v>
      </c>
      <c r="Q125" s="169" t="s">
        <v>1006</v>
      </c>
      <c r="R125" s="165"/>
      <c r="S125" s="165"/>
      <c r="T125" s="165"/>
    </row>
    <row r="126" spans="1:20">
      <c r="A126" s="165" t="s">
        <v>700</v>
      </c>
      <c r="B126" s="166" t="s">
        <v>600</v>
      </c>
      <c r="C126" s="165">
        <v>736994</v>
      </c>
      <c r="D126" s="165">
        <v>6504443</v>
      </c>
      <c r="E126" s="166" t="s">
        <v>752</v>
      </c>
      <c r="F126" s="165">
        <v>51</v>
      </c>
      <c r="G126" s="165" t="s">
        <v>511</v>
      </c>
      <c r="H126" s="165">
        <v>3</v>
      </c>
      <c r="I126" s="167" t="s">
        <v>624</v>
      </c>
      <c r="J126" s="167">
        <v>-9999</v>
      </c>
      <c r="K126" s="167">
        <v>0.3</v>
      </c>
      <c r="L126" s="167">
        <v>-9999</v>
      </c>
      <c r="M126" s="165">
        <v>1</v>
      </c>
      <c r="N126" s="165">
        <v>0</v>
      </c>
      <c r="O126" s="165">
        <v>0.3</v>
      </c>
      <c r="P126" s="168" t="s">
        <v>608</v>
      </c>
      <c r="Q126" s="169" t="s">
        <v>1047</v>
      </c>
      <c r="R126" s="165"/>
      <c r="S126" s="165"/>
      <c r="T126" s="165"/>
    </row>
    <row r="127" spans="1:20">
      <c r="A127" s="165" t="s">
        <v>701</v>
      </c>
      <c r="B127" s="166" t="s">
        <v>600</v>
      </c>
      <c r="C127" s="165">
        <v>731881</v>
      </c>
      <c r="D127" s="165">
        <v>6500613</v>
      </c>
      <c r="E127" s="166" t="s">
        <v>752</v>
      </c>
      <c r="F127" s="165">
        <v>71</v>
      </c>
      <c r="G127" s="165" t="s">
        <v>511</v>
      </c>
      <c r="H127" s="165">
        <v>3</v>
      </c>
      <c r="I127" s="167" t="s">
        <v>612</v>
      </c>
      <c r="J127" s="167">
        <v>-9999</v>
      </c>
      <c r="K127" s="167">
        <v>0.2</v>
      </c>
      <c r="L127" s="167">
        <v>-9999</v>
      </c>
      <c r="M127" s="165">
        <v>1</v>
      </c>
      <c r="N127" s="165">
        <v>0</v>
      </c>
      <c r="O127" s="165">
        <v>0.2</v>
      </c>
      <c r="P127" s="168" t="s">
        <v>608</v>
      </c>
      <c r="Q127" s="169" t="s">
        <v>1007</v>
      </c>
      <c r="R127" s="165"/>
      <c r="S127" s="165"/>
      <c r="T127" s="165"/>
    </row>
    <row r="128" spans="1:20">
      <c r="A128" s="165" t="s">
        <v>341</v>
      </c>
      <c r="B128" s="166" t="s">
        <v>616</v>
      </c>
      <c r="C128" s="165">
        <v>696897</v>
      </c>
      <c r="D128" s="165">
        <v>6596992</v>
      </c>
      <c r="E128" s="166" t="s">
        <v>752</v>
      </c>
      <c r="F128" s="165">
        <v>72</v>
      </c>
      <c r="G128" s="165" t="s">
        <v>511</v>
      </c>
      <c r="H128" s="165">
        <v>3</v>
      </c>
      <c r="I128" s="167" t="s">
        <v>617</v>
      </c>
      <c r="J128" s="167">
        <v>-9999</v>
      </c>
      <c r="K128" s="167">
        <v>1</v>
      </c>
      <c r="L128" s="167">
        <v>-9999</v>
      </c>
      <c r="M128" s="165">
        <v>0</v>
      </c>
      <c r="N128" s="165">
        <v>0</v>
      </c>
      <c r="O128" s="165">
        <v>0.8</v>
      </c>
      <c r="P128" s="168" t="s">
        <v>702</v>
      </c>
      <c r="Q128" s="169" t="s">
        <v>1008</v>
      </c>
      <c r="R128" s="165"/>
      <c r="S128" s="165"/>
      <c r="T128" s="165"/>
    </row>
    <row r="129" spans="1:20">
      <c r="A129" s="165" t="s">
        <v>703</v>
      </c>
      <c r="B129" s="166" t="s">
        <v>600</v>
      </c>
      <c r="C129" s="165">
        <v>693928</v>
      </c>
      <c r="D129" s="165">
        <v>6592538</v>
      </c>
      <c r="E129" s="166" t="s">
        <v>752</v>
      </c>
      <c r="F129" s="165">
        <v>94</v>
      </c>
      <c r="G129" s="165" t="s">
        <v>511</v>
      </c>
      <c r="H129" s="165">
        <v>3</v>
      </c>
      <c r="I129" s="167" t="s">
        <v>624</v>
      </c>
      <c r="J129" s="167">
        <v>-9999</v>
      </c>
      <c r="K129" s="167">
        <v>0.2</v>
      </c>
      <c r="L129" s="167">
        <v>-9999</v>
      </c>
      <c r="M129" s="165">
        <v>1</v>
      </c>
      <c r="N129" s="165">
        <v>0</v>
      </c>
      <c r="O129" s="165">
        <v>0.2</v>
      </c>
      <c r="P129" s="168" t="s">
        <v>608</v>
      </c>
      <c r="Q129" s="169" t="s">
        <v>1048</v>
      </c>
      <c r="R129" s="165"/>
      <c r="S129" s="165"/>
      <c r="T129" s="165"/>
    </row>
    <row r="130" spans="1:20">
      <c r="A130" s="165" t="s">
        <v>704</v>
      </c>
      <c r="B130" s="166" t="s">
        <v>600</v>
      </c>
      <c r="C130" s="165">
        <v>693920</v>
      </c>
      <c r="D130" s="165">
        <v>6592534</v>
      </c>
      <c r="E130" s="166" t="s">
        <v>752</v>
      </c>
      <c r="F130" s="165">
        <v>94</v>
      </c>
      <c r="G130" s="165" t="s">
        <v>511</v>
      </c>
      <c r="H130" s="165">
        <v>3</v>
      </c>
      <c r="I130" s="167" t="s">
        <v>652</v>
      </c>
      <c r="J130" s="167">
        <v>-9999</v>
      </c>
      <c r="K130" s="167">
        <v>0.45</v>
      </c>
      <c r="L130" s="167">
        <v>-9999</v>
      </c>
      <c r="M130" s="165">
        <v>0.4</v>
      </c>
      <c r="N130" s="165">
        <v>0</v>
      </c>
      <c r="O130" s="165">
        <v>0.45</v>
      </c>
      <c r="P130" s="168" t="s">
        <v>608</v>
      </c>
      <c r="Q130" s="169" t="s">
        <v>1119</v>
      </c>
      <c r="R130" s="165"/>
      <c r="S130" s="165"/>
      <c r="T130" s="165"/>
    </row>
    <row r="131" spans="1:20">
      <c r="A131" s="165" t="s">
        <v>705</v>
      </c>
      <c r="B131" s="166" t="s">
        <v>600</v>
      </c>
      <c r="C131" s="165">
        <v>693959</v>
      </c>
      <c r="D131" s="165">
        <v>6592535</v>
      </c>
      <c r="E131" s="166" t="s">
        <v>752</v>
      </c>
      <c r="F131" s="165">
        <v>94</v>
      </c>
      <c r="G131" s="165" t="s">
        <v>511</v>
      </c>
      <c r="H131" s="165">
        <v>3</v>
      </c>
      <c r="I131" s="167" t="s">
        <v>624</v>
      </c>
      <c r="J131" s="167">
        <v>-9999</v>
      </c>
      <c r="K131" s="167">
        <v>0.4</v>
      </c>
      <c r="L131" s="167">
        <v>-9999</v>
      </c>
      <c r="M131" s="165">
        <v>0.6</v>
      </c>
      <c r="N131" s="165">
        <v>0</v>
      </c>
      <c r="O131" s="165">
        <v>0.4</v>
      </c>
      <c r="P131" s="168" t="s">
        <v>608</v>
      </c>
      <c r="Q131" s="169" t="s">
        <v>1014</v>
      </c>
      <c r="R131" s="165"/>
      <c r="S131" s="165"/>
      <c r="T131" s="165"/>
    </row>
    <row r="132" spans="1:20">
      <c r="A132" s="165" t="s">
        <v>343</v>
      </c>
      <c r="B132" s="166" t="s">
        <v>616</v>
      </c>
      <c r="C132" s="165">
        <v>693876</v>
      </c>
      <c r="D132" s="165">
        <v>6592679</v>
      </c>
      <c r="E132" s="166" t="s">
        <v>752</v>
      </c>
      <c r="F132" s="165">
        <v>96</v>
      </c>
      <c r="G132" s="165" t="s">
        <v>511</v>
      </c>
      <c r="H132" s="165">
        <v>3</v>
      </c>
      <c r="I132" s="167" t="s">
        <v>617</v>
      </c>
      <c r="J132" s="167">
        <v>-9999</v>
      </c>
      <c r="K132" s="167">
        <v>0.8</v>
      </c>
      <c r="L132" s="167">
        <v>-9999</v>
      </c>
      <c r="M132" s="165">
        <v>0.1</v>
      </c>
      <c r="N132" s="165">
        <v>0</v>
      </c>
      <c r="O132" s="165">
        <v>0.3</v>
      </c>
      <c r="P132" s="168" t="s">
        <v>702</v>
      </c>
      <c r="Q132" s="169" t="s">
        <v>1015</v>
      </c>
      <c r="R132" s="165"/>
      <c r="S132" s="165"/>
      <c r="T132" s="165"/>
    </row>
    <row r="133" spans="1:20">
      <c r="A133" s="165" t="s">
        <v>345</v>
      </c>
      <c r="B133" s="166" t="s">
        <v>283</v>
      </c>
      <c r="C133" s="165">
        <v>699060</v>
      </c>
      <c r="D133" s="165">
        <v>6590218</v>
      </c>
      <c r="E133" s="166" t="s">
        <v>752</v>
      </c>
      <c r="F133" s="165">
        <v>99</v>
      </c>
      <c r="G133" s="165" t="s">
        <v>511</v>
      </c>
      <c r="H133" s="165">
        <v>3</v>
      </c>
      <c r="I133" s="167" t="s">
        <v>644</v>
      </c>
      <c r="J133" s="167">
        <v>-9999</v>
      </c>
      <c r="K133" s="167">
        <v>1</v>
      </c>
      <c r="L133" s="167">
        <v>-9999</v>
      </c>
      <c r="M133" s="165">
        <v>0.15</v>
      </c>
      <c r="N133" s="165">
        <v>0</v>
      </c>
      <c r="O133" s="165">
        <v>0</v>
      </c>
      <c r="P133" s="168" t="s">
        <v>706</v>
      </c>
      <c r="Q133" s="169" t="s">
        <v>896</v>
      </c>
      <c r="R133" s="165"/>
      <c r="S133" s="165"/>
      <c r="T133" s="165"/>
    </row>
    <row r="134" spans="1:20">
      <c r="A134" s="165" t="s">
        <v>347</v>
      </c>
      <c r="B134" s="166" t="s">
        <v>616</v>
      </c>
      <c r="C134" s="165">
        <v>700436</v>
      </c>
      <c r="D134" s="165">
        <v>6585340</v>
      </c>
      <c r="E134" s="166" t="s">
        <v>752</v>
      </c>
      <c r="F134" s="165">
        <v>103</v>
      </c>
      <c r="G134" s="165" t="s">
        <v>511</v>
      </c>
      <c r="H134" s="165">
        <v>3</v>
      </c>
      <c r="I134" s="167" t="s">
        <v>602</v>
      </c>
      <c r="J134" s="167">
        <v>-9999</v>
      </c>
      <c r="K134" s="167">
        <v>0.5</v>
      </c>
      <c r="L134" s="167">
        <v>-9999</v>
      </c>
      <c r="M134" s="165">
        <v>0.05</v>
      </c>
      <c r="N134" s="165">
        <v>0</v>
      </c>
      <c r="O134" s="165">
        <v>0.1</v>
      </c>
      <c r="P134" s="168" t="s">
        <v>707</v>
      </c>
      <c r="Q134" s="169" t="s">
        <v>1009</v>
      </c>
      <c r="R134" s="165"/>
      <c r="S134" s="165"/>
      <c r="T134" s="165"/>
    </row>
    <row r="135" spans="1:20">
      <c r="A135" s="165" t="s">
        <v>708</v>
      </c>
      <c r="B135" s="166" t="s">
        <v>647</v>
      </c>
      <c r="C135" s="165">
        <v>700420</v>
      </c>
      <c r="D135" s="165">
        <v>6585348</v>
      </c>
      <c r="E135" s="166" t="s">
        <v>752</v>
      </c>
      <c r="F135" s="165">
        <v>103</v>
      </c>
      <c r="G135" s="165" t="s">
        <v>511</v>
      </c>
      <c r="H135" s="165">
        <v>3</v>
      </c>
      <c r="I135" s="167" t="s">
        <v>637</v>
      </c>
      <c r="J135" s="167">
        <v>0</v>
      </c>
      <c r="K135" s="167">
        <v>0</v>
      </c>
      <c r="L135" s="167">
        <v>-9999</v>
      </c>
      <c r="M135" s="165">
        <v>0</v>
      </c>
      <c r="N135" s="165">
        <v>0</v>
      </c>
      <c r="O135" s="165">
        <v>0</v>
      </c>
      <c r="P135" s="168" t="s">
        <v>608</v>
      </c>
      <c r="Q135" s="169" t="s">
        <v>1010</v>
      </c>
      <c r="R135" s="165"/>
      <c r="S135" s="165"/>
      <c r="T135" s="165"/>
    </row>
    <row r="136" spans="1:20">
      <c r="A136" s="165" t="s">
        <v>709</v>
      </c>
      <c r="B136" s="166" t="s">
        <v>647</v>
      </c>
      <c r="C136" s="165">
        <v>698412</v>
      </c>
      <c r="D136" s="165">
        <v>6581649</v>
      </c>
      <c r="E136" s="166" t="s">
        <v>752</v>
      </c>
      <c r="F136" s="165">
        <v>112</v>
      </c>
      <c r="G136" s="165" t="s">
        <v>511</v>
      </c>
      <c r="H136" s="165">
        <v>3</v>
      </c>
      <c r="I136" s="167" t="s">
        <v>637</v>
      </c>
      <c r="J136" s="167">
        <v>0</v>
      </c>
      <c r="K136" s="167">
        <v>0</v>
      </c>
      <c r="L136" s="167">
        <v>-9999</v>
      </c>
      <c r="M136" s="165">
        <v>0</v>
      </c>
      <c r="N136" s="165">
        <v>0</v>
      </c>
      <c r="O136" s="165">
        <v>0</v>
      </c>
      <c r="P136" s="168" t="s">
        <v>608</v>
      </c>
      <c r="Q136" s="169" t="s">
        <v>897</v>
      </c>
      <c r="R136" s="165"/>
      <c r="S136" s="165"/>
      <c r="T136" s="165"/>
    </row>
    <row r="137" spans="1:20">
      <c r="A137" s="165" t="s">
        <v>710</v>
      </c>
      <c r="B137" s="166" t="s">
        <v>600</v>
      </c>
      <c r="C137" s="165">
        <v>698593</v>
      </c>
      <c r="D137" s="165">
        <v>6581645</v>
      </c>
      <c r="E137" s="166" t="s">
        <v>752</v>
      </c>
      <c r="F137" s="165">
        <v>110</v>
      </c>
      <c r="G137" s="165" t="s">
        <v>511</v>
      </c>
      <c r="H137" s="165">
        <v>3</v>
      </c>
      <c r="I137" s="167" t="s">
        <v>624</v>
      </c>
      <c r="J137" s="167">
        <v>-9999</v>
      </c>
      <c r="K137" s="167">
        <v>0.2</v>
      </c>
      <c r="L137" s="167">
        <v>-9999</v>
      </c>
      <c r="M137" s="165">
        <v>0.3</v>
      </c>
      <c r="N137" s="165">
        <v>0</v>
      </c>
      <c r="O137" s="165">
        <v>0.2</v>
      </c>
      <c r="P137" s="168" t="s">
        <v>608</v>
      </c>
      <c r="Q137" s="169" t="s">
        <v>898</v>
      </c>
      <c r="R137" s="165"/>
      <c r="S137" s="165"/>
      <c r="T137" s="165"/>
    </row>
    <row r="138" spans="1:20">
      <c r="A138" s="165" t="s">
        <v>711</v>
      </c>
      <c r="B138" s="166" t="s">
        <v>616</v>
      </c>
      <c r="C138" s="165">
        <v>698511</v>
      </c>
      <c r="D138" s="165">
        <v>6581638</v>
      </c>
      <c r="E138" s="166" t="s">
        <v>752</v>
      </c>
      <c r="F138" s="165">
        <v>111</v>
      </c>
      <c r="G138" s="165" t="s">
        <v>511</v>
      </c>
      <c r="H138" s="165">
        <v>3</v>
      </c>
      <c r="I138" s="167" t="s">
        <v>712</v>
      </c>
      <c r="J138" s="167">
        <v>0.15</v>
      </c>
      <c r="K138" s="167">
        <v>0.15</v>
      </c>
      <c r="L138" s="167">
        <v>-9999</v>
      </c>
      <c r="M138" s="165">
        <v>0</v>
      </c>
      <c r="N138" s="165">
        <v>0</v>
      </c>
      <c r="O138" s="165">
        <v>0</v>
      </c>
      <c r="P138" s="168" t="s">
        <v>608</v>
      </c>
      <c r="Q138" s="169" t="s">
        <v>1011</v>
      </c>
      <c r="R138" s="165"/>
      <c r="S138" s="165"/>
      <c r="T138" s="165"/>
    </row>
    <row r="139" spans="1:20">
      <c r="A139" s="165" t="s">
        <v>349</v>
      </c>
      <c r="B139" s="166" t="s">
        <v>283</v>
      </c>
      <c r="C139" s="165">
        <v>695357</v>
      </c>
      <c r="D139" s="165">
        <v>6581261</v>
      </c>
      <c r="E139" s="166" t="s">
        <v>752</v>
      </c>
      <c r="F139" s="165">
        <v>101</v>
      </c>
      <c r="G139" s="165" t="s">
        <v>511</v>
      </c>
      <c r="H139" s="165">
        <v>3</v>
      </c>
      <c r="I139" s="167" t="s">
        <v>644</v>
      </c>
      <c r="J139" s="167">
        <v>-9999</v>
      </c>
      <c r="K139" s="167">
        <v>0.5</v>
      </c>
      <c r="L139" s="167">
        <v>-9999</v>
      </c>
      <c r="M139" s="165">
        <v>0</v>
      </c>
      <c r="N139" s="165">
        <v>0</v>
      </c>
      <c r="O139" s="165">
        <v>0</v>
      </c>
      <c r="P139" s="168" t="s">
        <v>1089</v>
      </c>
      <c r="Q139" s="169" t="s">
        <v>1016</v>
      </c>
      <c r="R139" s="165"/>
      <c r="S139" s="165"/>
      <c r="T139" s="165"/>
    </row>
    <row r="140" spans="1:20">
      <c r="A140" s="165" t="s">
        <v>351</v>
      </c>
      <c r="B140" s="166" t="s">
        <v>283</v>
      </c>
      <c r="C140" s="165">
        <v>697134</v>
      </c>
      <c r="D140" s="165">
        <v>6578378</v>
      </c>
      <c r="E140" s="166" t="s">
        <v>752</v>
      </c>
      <c r="F140" s="165">
        <v>116</v>
      </c>
      <c r="G140" s="165" t="s">
        <v>511</v>
      </c>
      <c r="H140" s="165">
        <v>3</v>
      </c>
      <c r="I140" s="167" t="s">
        <v>644</v>
      </c>
      <c r="J140" s="167">
        <v>-9999</v>
      </c>
      <c r="K140" s="167">
        <v>0.5</v>
      </c>
      <c r="L140" s="167">
        <v>-9999</v>
      </c>
      <c r="M140" s="165">
        <v>0</v>
      </c>
      <c r="N140" s="165">
        <v>0</v>
      </c>
      <c r="O140" s="165">
        <v>0</v>
      </c>
      <c r="P140" s="168" t="s">
        <v>713</v>
      </c>
      <c r="Q140" s="169" t="s">
        <v>1017</v>
      </c>
      <c r="R140" s="165"/>
      <c r="S140" s="165"/>
      <c r="T140" s="165"/>
    </row>
    <row r="141" spans="1:20">
      <c r="A141" s="165" t="s">
        <v>714</v>
      </c>
      <c r="B141" s="166" t="s">
        <v>600</v>
      </c>
      <c r="C141" s="165">
        <v>697135</v>
      </c>
      <c r="D141" s="165">
        <v>6578277</v>
      </c>
      <c r="E141" s="166" t="s">
        <v>752</v>
      </c>
      <c r="F141" s="165">
        <v>116</v>
      </c>
      <c r="G141" s="165" t="s">
        <v>511</v>
      </c>
      <c r="H141" s="165">
        <v>3</v>
      </c>
      <c r="I141" s="167" t="s">
        <v>621</v>
      </c>
      <c r="J141" s="167">
        <v>-9999</v>
      </c>
      <c r="K141" s="167">
        <v>-9999</v>
      </c>
      <c r="L141" s="167">
        <v>0.6</v>
      </c>
      <c r="M141" s="165">
        <v>0.8</v>
      </c>
      <c r="N141" s="165">
        <v>0</v>
      </c>
      <c r="O141" s="165">
        <v>-9999</v>
      </c>
      <c r="P141" s="168" t="s">
        <v>608</v>
      </c>
      <c r="Q141" s="169" t="s">
        <v>902</v>
      </c>
      <c r="R141" s="165"/>
      <c r="S141" s="165"/>
      <c r="T141" s="165"/>
    </row>
    <row r="142" spans="1:20">
      <c r="A142" s="165" t="s">
        <v>715</v>
      </c>
      <c r="B142" s="166" t="s">
        <v>600</v>
      </c>
      <c r="C142" s="165">
        <v>697112</v>
      </c>
      <c r="D142" s="165">
        <v>6578401</v>
      </c>
      <c r="E142" s="166" t="s">
        <v>752</v>
      </c>
      <c r="F142" s="165">
        <v>116</v>
      </c>
      <c r="G142" s="165" t="s">
        <v>511</v>
      </c>
      <c r="H142" s="165">
        <v>3</v>
      </c>
      <c r="I142" s="167" t="s">
        <v>612</v>
      </c>
      <c r="J142" s="167">
        <v>-9999</v>
      </c>
      <c r="K142" s="167">
        <v>0.2</v>
      </c>
      <c r="L142" s="167">
        <v>-9999</v>
      </c>
      <c r="M142" s="165">
        <v>0.3</v>
      </c>
      <c r="N142" s="165">
        <v>0</v>
      </c>
      <c r="O142" s="165">
        <v>0</v>
      </c>
      <c r="P142" s="168" t="s">
        <v>853</v>
      </c>
      <c r="Q142" s="169" t="s">
        <v>901</v>
      </c>
      <c r="R142" s="165"/>
      <c r="S142" s="165"/>
      <c r="T142" s="165"/>
    </row>
    <row r="143" spans="1:20">
      <c r="A143" s="165" t="s">
        <v>716</v>
      </c>
      <c r="B143" s="166" t="s">
        <v>647</v>
      </c>
      <c r="C143" s="165">
        <v>693081</v>
      </c>
      <c r="D143" s="165">
        <v>6575542</v>
      </c>
      <c r="E143" s="166" t="s">
        <v>752</v>
      </c>
      <c r="F143" s="165">
        <v>124</v>
      </c>
      <c r="G143" s="165" t="s">
        <v>511</v>
      </c>
      <c r="H143" s="165">
        <v>3</v>
      </c>
      <c r="I143" s="167" t="s">
        <v>637</v>
      </c>
      <c r="J143" s="167">
        <v>0</v>
      </c>
      <c r="K143" s="167">
        <v>0</v>
      </c>
      <c r="L143" s="167">
        <v>-9999</v>
      </c>
      <c r="M143" s="165">
        <v>0</v>
      </c>
      <c r="N143" s="165">
        <v>0</v>
      </c>
      <c r="O143" s="165">
        <v>0</v>
      </c>
      <c r="P143" s="168" t="s">
        <v>608</v>
      </c>
      <c r="Q143" s="169" t="s">
        <v>900</v>
      </c>
      <c r="R143" s="165"/>
      <c r="S143" s="165"/>
      <c r="T143" s="165"/>
    </row>
    <row r="144" spans="1:20">
      <c r="A144" s="165" t="s">
        <v>717</v>
      </c>
      <c r="B144" s="166" t="s">
        <v>600</v>
      </c>
      <c r="C144" s="165">
        <v>692979</v>
      </c>
      <c r="D144" s="165">
        <v>6575472</v>
      </c>
      <c r="E144" s="166" t="s">
        <v>752</v>
      </c>
      <c r="F144" s="165">
        <v>124</v>
      </c>
      <c r="G144" s="165" t="s">
        <v>511</v>
      </c>
      <c r="H144" s="165">
        <v>3</v>
      </c>
      <c r="I144" s="167" t="s">
        <v>621</v>
      </c>
      <c r="J144" s="167">
        <v>0.6</v>
      </c>
      <c r="K144" s="167">
        <v>0</v>
      </c>
      <c r="L144" s="167">
        <v>-9999</v>
      </c>
      <c r="M144" s="165">
        <v>0.6</v>
      </c>
      <c r="N144" s="165">
        <v>0</v>
      </c>
      <c r="O144" s="165">
        <v>0</v>
      </c>
      <c r="P144" s="168" t="s">
        <v>608</v>
      </c>
      <c r="Q144" s="169" t="s">
        <v>718</v>
      </c>
      <c r="R144" s="165"/>
      <c r="S144" s="165"/>
      <c r="T144" s="165"/>
    </row>
    <row r="145" spans="1:20">
      <c r="A145" s="165" t="s">
        <v>719</v>
      </c>
      <c r="B145" s="166" t="s">
        <v>600</v>
      </c>
      <c r="C145" s="165">
        <v>691090</v>
      </c>
      <c r="D145" s="165">
        <v>6580056</v>
      </c>
      <c r="E145" s="166" t="s">
        <v>752</v>
      </c>
      <c r="F145" s="165">
        <v>122</v>
      </c>
      <c r="G145" s="165" t="s">
        <v>511</v>
      </c>
      <c r="H145" s="165">
        <v>3</v>
      </c>
      <c r="I145" s="167" t="s">
        <v>646</v>
      </c>
      <c r="J145" s="167">
        <v>-9999</v>
      </c>
      <c r="K145" s="167">
        <v>1.2</v>
      </c>
      <c r="L145" s="167">
        <v>-9999</v>
      </c>
      <c r="M145" s="165">
        <v>0</v>
      </c>
      <c r="N145" s="165">
        <v>0</v>
      </c>
      <c r="O145" s="165">
        <v>1.2</v>
      </c>
      <c r="P145" s="168" t="s">
        <v>720</v>
      </c>
      <c r="Q145" s="169" t="s">
        <v>1049</v>
      </c>
      <c r="R145" s="165"/>
      <c r="S145" s="165"/>
      <c r="T145" s="165"/>
    </row>
    <row r="146" spans="1:20">
      <c r="A146" s="165" t="s">
        <v>721</v>
      </c>
      <c r="B146" s="166" t="s">
        <v>616</v>
      </c>
      <c r="C146" s="165">
        <v>691083</v>
      </c>
      <c r="D146" s="165">
        <v>6580020</v>
      </c>
      <c r="E146" s="166" t="s">
        <v>752</v>
      </c>
      <c r="F146" s="165">
        <v>124</v>
      </c>
      <c r="G146" s="165" t="s">
        <v>511</v>
      </c>
      <c r="H146" s="165">
        <v>3</v>
      </c>
      <c r="I146" s="167" t="s">
        <v>617</v>
      </c>
      <c r="J146" s="167">
        <v>-9999</v>
      </c>
      <c r="K146" s="167">
        <v>0.3</v>
      </c>
      <c r="L146" s="167">
        <v>-9999</v>
      </c>
      <c r="M146" s="165">
        <v>0</v>
      </c>
      <c r="N146" s="165">
        <v>0</v>
      </c>
      <c r="O146" s="165">
        <v>0.3</v>
      </c>
      <c r="P146" s="168" t="s">
        <v>1090</v>
      </c>
      <c r="Q146" s="169" t="s">
        <v>1013</v>
      </c>
      <c r="R146" s="165"/>
      <c r="S146" s="165"/>
      <c r="T146" s="165"/>
    </row>
    <row r="147" spans="1:20">
      <c r="A147" s="165" t="s">
        <v>353</v>
      </c>
      <c r="B147" s="166" t="s">
        <v>616</v>
      </c>
      <c r="C147" s="165">
        <v>691087</v>
      </c>
      <c r="D147" s="165">
        <v>6580019</v>
      </c>
      <c r="E147" s="166" t="s">
        <v>752</v>
      </c>
      <c r="F147" s="165">
        <v>124</v>
      </c>
      <c r="G147" s="165" t="s">
        <v>511</v>
      </c>
      <c r="H147" s="165">
        <v>3</v>
      </c>
      <c r="I147" s="167" t="s">
        <v>644</v>
      </c>
      <c r="J147" s="167">
        <v>-9999</v>
      </c>
      <c r="K147" s="167">
        <v>0.35</v>
      </c>
      <c r="L147" s="167">
        <v>-9999</v>
      </c>
      <c r="M147" s="165">
        <v>0</v>
      </c>
      <c r="N147" s="165">
        <v>0</v>
      </c>
      <c r="O147" s="165">
        <v>0</v>
      </c>
      <c r="P147" s="168" t="s">
        <v>608</v>
      </c>
      <c r="Q147" s="169" t="s">
        <v>1018</v>
      </c>
      <c r="R147" s="165"/>
      <c r="S147" s="165"/>
      <c r="T147" s="165"/>
    </row>
    <row r="148" spans="1:20">
      <c r="A148" s="165" t="s">
        <v>355</v>
      </c>
      <c r="B148" s="166" t="s">
        <v>283</v>
      </c>
      <c r="C148" s="165">
        <v>688651</v>
      </c>
      <c r="D148" s="165">
        <v>6594117</v>
      </c>
      <c r="E148" s="166" t="s">
        <v>752</v>
      </c>
      <c r="F148" s="165">
        <v>118</v>
      </c>
      <c r="G148" s="165" t="s">
        <v>511</v>
      </c>
      <c r="H148" s="165">
        <v>3</v>
      </c>
      <c r="I148" s="167" t="s">
        <v>644</v>
      </c>
      <c r="J148" s="167">
        <v>-9999</v>
      </c>
      <c r="K148" s="167">
        <v>0.4</v>
      </c>
      <c r="L148" s="167">
        <v>-9999</v>
      </c>
      <c r="M148" s="165">
        <v>0.1</v>
      </c>
      <c r="N148" s="165">
        <v>0</v>
      </c>
      <c r="O148" s="165">
        <v>0</v>
      </c>
      <c r="P148" s="168" t="s">
        <v>1091</v>
      </c>
      <c r="Q148" s="169" t="s">
        <v>1019</v>
      </c>
      <c r="R148" s="165"/>
      <c r="S148" s="165"/>
      <c r="T148" s="165"/>
    </row>
    <row r="149" spans="1:20">
      <c r="A149" s="165" t="s">
        <v>357</v>
      </c>
      <c r="B149" s="166" t="s">
        <v>283</v>
      </c>
      <c r="C149" s="165">
        <v>684522</v>
      </c>
      <c r="D149" s="165">
        <v>6593179</v>
      </c>
      <c r="E149" s="166" t="s">
        <v>752</v>
      </c>
      <c r="F149" s="165">
        <v>119</v>
      </c>
      <c r="G149" s="165" t="s">
        <v>511</v>
      </c>
      <c r="H149" s="165">
        <v>3</v>
      </c>
      <c r="I149" s="167" t="s">
        <v>644</v>
      </c>
      <c r="J149" s="167">
        <v>-9999</v>
      </c>
      <c r="K149" s="167">
        <v>0.4</v>
      </c>
      <c r="L149" s="167">
        <v>-9999</v>
      </c>
      <c r="M149" s="165">
        <v>0.1</v>
      </c>
      <c r="N149" s="165">
        <v>0</v>
      </c>
      <c r="O149" s="165">
        <v>0</v>
      </c>
      <c r="P149" s="168" t="s">
        <v>1092</v>
      </c>
      <c r="Q149" s="169" t="s">
        <v>1020</v>
      </c>
      <c r="R149" s="165"/>
      <c r="S149" s="165"/>
      <c r="T149" s="165"/>
    </row>
    <row r="150" spans="1:20">
      <c r="A150" s="165" t="s">
        <v>359</v>
      </c>
      <c r="B150" s="166" t="s">
        <v>283</v>
      </c>
      <c r="C150" s="165">
        <v>681447</v>
      </c>
      <c r="D150" s="165">
        <v>6595843</v>
      </c>
      <c r="E150" s="166" t="s">
        <v>752</v>
      </c>
      <c r="F150" s="165">
        <v>121</v>
      </c>
      <c r="G150" s="165" t="s">
        <v>511</v>
      </c>
      <c r="H150" s="165">
        <v>3</v>
      </c>
      <c r="I150" s="167" t="s">
        <v>644</v>
      </c>
      <c r="J150" s="167">
        <v>-9999</v>
      </c>
      <c r="K150" s="167">
        <v>4</v>
      </c>
      <c r="L150" s="167">
        <v>-9999</v>
      </c>
      <c r="M150" s="165">
        <v>0</v>
      </c>
      <c r="N150" s="165">
        <v>0</v>
      </c>
      <c r="O150" s="165">
        <v>0.2</v>
      </c>
      <c r="P150" s="168" t="s">
        <v>707</v>
      </c>
      <c r="Q150" s="169" t="s">
        <v>1021</v>
      </c>
      <c r="R150" s="165"/>
      <c r="S150" s="165"/>
      <c r="T150" s="165"/>
    </row>
    <row r="151" spans="1:20">
      <c r="A151" s="165" t="s">
        <v>722</v>
      </c>
      <c r="B151" s="166" t="s">
        <v>283</v>
      </c>
      <c r="C151" s="165">
        <v>679360</v>
      </c>
      <c r="D151" s="165">
        <v>6592737</v>
      </c>
      <c r="E151" s="166" t="s">
        <v>752</v>
      </c>
      <c r="F151" s="165">
        <v>128</v>
      </c>
      <c r="G151" s="165" t="s">
        <v>511</v>
      </c>
      <c r="H151" s="165">
        <v>3</v>
      </c>
      <c r="I151" s="167" t="s">
        <v>602</v>
      </c>
      <c r="J151" s="167">
        <v>-9999</v>
      </c>
      <c r="K151" s="167">
        <v>0.55000000000000004</v>
      </c>
      <c r="L151" s="167">
        <v>-9999</v>
      </c>
      <c r="M151" s="165">
        <v>0</v>
      </c>
      <c r="N151" s="165">
        <v>0</v>
      </c>
      <c r="O151" s="165">
        <v>0.55000000000000004</v>
      </c>
      <c r="P151" s="168" t="s">
        <v>608</v>
      </c>
      <c r="Q151" s="169" t="s">
        <v>1022</v>
      </c>
      <c r="R151" s="165"/>
      <c r="S151" s="165"/>
      <c r="T151" s="165"/>
    </row>
    <row r="152" spans="1:20">
      <c r="A152" s="165" t="s">
        <v>361</v>
      </c>
      <c r="B152" s="166" t="s">
        <v>283</v>
      </c>
      <c r="C152" s="165">
        <v>679470</v>
      </c>
      <c r="D152" s="165">
        <v>6592681</v>
      </c>
      <c r="E152" s="166" t="s">
        <v>752</v>
      </c>
      <c r="F152" s="165">
        <v>126</v>
      </c>
      <c r="G152" s="165" t="s">
        <v>511</v>
      </c>
      <c r="H152" s="165">
        <v>3</v>
      </c>
      <c r="I152" s="167" t="s">
        <v>644</v>
      </c>
      <c r="J152" s="167">
        <v>-9999</v>
      </c>
      <c r="K152" s="167">
        <v>0.4</v>
      </c>
      <c r="L152" s="167">
        <v>-9999</v>
      </c>
      <c r="M152" s="165">
        <v>0</v>
      </c>
      <c r="N152" s="165">
        <v>0</v>
      </c>
      <c r="O152" s="165">
        <v>0</v>
      </c>
      <c r="P152" s="168" t="s">
        <v>1093</v>
      </c>
      <c r="Q152" s="169" t="s">
        <v>1023</v>
      </c>
      <c r="R152" s="165"/>
      <c r="S152" s="165"/>
      <c r="T152" s="165"/>
    </row>
    <row r="153" spans="1:20">
      <c r="A153" s="165" t="s">
        <v>363</v>
      </c>
      <c r="B153" s="166" t="s">
        <v>283</v>
      </c>
      <c r="C153" s="165">
        <v>681104</v>
      </c>
      <c r="D153" s="165">
        <v>6586940</v>
      </c>
      <c r="E153" s="166" t="s">
        <v>752</v>
      </c>
      <c r="F153" s="165">
        <v>137</v>
      </c>
      <c r="G153" s="165" t="s">
        <v>511</v>
      </c>
      <c r="H153" s="165">
        <v>3</v>
      </c>
      <c r="I153" s="167" t="s">
        <v>648</v>
      </c>
      <c r="J153" s="167">
        <v>-9999</v>
      </c>
      <c r="K153" s="167">
        <v>0.6</v>
      </c>
      <c r="L153" s="167">
        <v>-9999</v>
      </c>
      <c r="M153" s="165">
        <v>0</v>
      </c>
      <c r="N153" s="165">
        <v>0</v>
      </c>
      <c r="O153" s="165">
        <v>0.3</v>
      </c>
      <c r="P153" s="168" t="s">
        <v>1094</v>
      </c>
      <c r="Q153" s="169" t="s">
        <v>1024</v>
      </c>
      <c r="R153" s="165"/>
      <c r="S153" s="165"/>
      <c r="T153" s="165"/>
    </row>
    <row r="154" spans="1:20">
      <c r="A154" s="165" t="s">
        <v>723</v>
      </c>
      <c r="B154" s="166" t="s">
        <v>600</v>
      </c>
      <c r="C154" s="165">
        <v>681190</v>
      </c>
      <c r="D154" s="165">
        <v>6587003</v>
      </c>
      <c r="E154" s="166" t="s">
        <v>752</v>
      </c>
      <c r="F154" s="165">
        <v>137</v>
      </c>
      <c r="G154" s="165" t="s">
        <v>511</v>
      </c>
      <c r="H154" s="165">
        <v>3</v>
      </c>
      <c r="I154" s="167" t="s">
        <v>624</v>
      </c>
      <c r="J154" s="167">
        <v>-9999</v>
      </c>
      <c r="K154" s="167">
        <v>0.4</v>
      </c>
      <c r="L154" s="167">
        <v>0.9</v>
      </c>
      <c r="M154" s="165">
        <v>0.5</v>
      </c>
      <c r="N154" s="165">
        <v>0</v>
      </c>
      <c r="O154" s="165">
        <v>0.4</v>
      </c>
      <c r="P154" s="168" t="s">
        <v>608</v>
      </c>
      <c r="Q154" s="169" t="s">
        <v>724</v>
      </c>
      <c r="R154" s="165"/>
      <c r="S154" s="165"/>
      <c r="T154" s="165"/>
    </row>
    <row r="155" spans="1:20">
      <c r="A155" s="165" t="s">
        <v>725</v>
      </c>
      <c r="B155" s="166" t="s">
        <v>283</v>
      </c>
      <c r="C155" s="165">
        <v>683447</v>
      </c>
      <c r="D155" s="165">
        <v>6588919</v>
      </c>
      <c r="E155" s="166" t="s">
        <v>752</v>
      </c>
      <c r="F155" s="165">
        <v>130</v>
      </c>
      <c r="G155" s="165" t="s">
        <v>511</v>
      </c>
      <c r="H155" s="165">
        <v>3</v>
      </c>
      <c r="I155" s="167" t="s">
        <v>726</v>
      </c>
      <c r="J155" s="167">
        <v>-9999</v>
      </c>
      <c r="K155" s="167">
        <v>0.7</v>
      </c>
      <c r="L155" s="167">
        <v>-9999</v>
      </c>
      <c r="M155" s="165">
        <v>0</v>
      </c>
      <c r="N155" s="165">
        <v>0</v>
      </c>
      <c r="O155" s="165">
        <v>0.7</v>
      </c>
      <c r="P155" s="168" t="s">
        <v>1095</v>
      </c>
      <c r="Q155" s="169" t="s">
        <v>1025</v>
      </c>
      <c r="R155" s="165"/>
      <c r="S155" s="165"/>
      <c r="T155" s="165"/>
    </row>
    <row r="156" spans="1:20">
      <c r="A156" s="165" t="s">
        <v>365</v>
      </c>
      <c r="B156" s="166" t="s">
        <v>283</v>
      </c>
      <c r="C156" s="165">
        <v>687707</v>
      </c>
      <c r="D156" s="165">
        <v>6589131</v>
      </c>
      <c r="E156" s="166" t="s">
        <v>752</v>
      </c>
      <c r="F156" s="165">
        <v>118</v>
      </c>
      <c r="G156" s="165" t="s">
        <v>511</v>
      </c>
      <c r="H156" s="165">
        <v>3</v>
      </c>
      <c r="I156" s="167" t="s">
        <v>644</v>
      </c>
      <c r="J156" s="167">
        <v>-9999</v>
      </c>
      <c r="K156" s="167">
        <v>0.4</v>
      </c>
      <c r="L156" s="167">
        <v>-9999</v>
      </c>
      <c r="M156" s="165">
        <v>0</v>
      </c>
      <c r="N156" s="165">
        <v>0</v>
      </c>
      <c r="O156" s="165">
        <v>0.3</v>
      </c>
      <c r="P156" s="168" t="s">
        <v>1095</v>
      </c>
      <c r="Q156" s="169" t="s">
        <v>1026</v>
      </c>
      <c r="R156" s="165"/>
      <c r="S156" s="165"/>
      <c r="T156" s="165"/>
    </row>
    <row r="157" spans="1:20">
      <c r="A157" s="165" t="s">
        <v>727</v>
      </c>
      <c r="B157" s="166" t="s">
        <v>618</v>
      </c>
      <c r="C157" s="165">
        <v>705792</v>
      </c>
      <c r="D157" s="165">
        <v>6578377</v>
      </c>
      <c r="E157" s="166" t="s">
        <v>752</v>
      </c>
      <c r="F157" s="165">
        <v>91</v>
      </c>
      <c r="G157" s="165" t="s">
        <v>511</v>
      </c>
      <c r="H157" s="165">
        <v>3</v>
      </c>
      <c r="I157" s="167" t="s">
        <v>646</v>
      </c>
      <c r="J157" s="167">
        <v>-9999</v>
      </c>
      <c r="K157" s="167">
        <v>5.5</v>
      </c>
      <c r="L157" s="167">
        <v>-9999</v>
      </c>
      <c r="M157" s="165">
        <v>0</v>
      </c>
      <c r="N157" s="165">
        <v>0</v>
      </c>
      <c r="O157" s="165">
        <v>5.5</v>
      </c>
      <c r="P157" s="168" t="s">
        <v>608</v>
      </c>
      <c r="Q157" s="169" t="s">
        <v>728</v>
      </c>
      <c r="R157" s="165"/>
      <c r="S157" s="165"/>
      <c r="T157" s="165"/>
    </row>
    <row r="158" spans="1:20">
      <c r="A158" s="165" t="s">
        <v>729</v>
      </c>
      <c r="B158" s="166" t="s">
        <v>605</v>
      </c>
      <c r="C158" s="165">
        <v>697837</v>
      </c>
      <c r="D158" s="165">
        <v>6583560</v>
      </c>
      <c r="E158" s="166" t="s">
        <v>752</v>
      </c>
      <c r="F158" s="165">
        <v>-9999</v>
      </c>
      <c r="G158" s="165" t="s">
        <v>635</v>
      </c>
      <c r="H158" s="165">
        <v>-9999</v>
      </c>
      <c r="I158" s="167" t="s">
        <v>602</v>
      </c>
      <c r="J158" s="167">
        <v>-9999</v>
      </c>
      <c r="K158" s="167">
        <v>0.5</v>
      </c>
      <c r="L158" s="167">
        <v>-9999</v>
      </c>
      <c r="M158" s="165">
        <v>0</v>
      </c>
      <c r="N158" s="165">
        <v>0</v>
      </c>
      <c r="O158" s="165">
        <v>0.5</v>
      </c>
      <c r="P158" s="168" t="s">
        <v>608</v>
      </c>
      <c r="Q158" s="169" t="s">
        <v>730</v>
      </c>
      <c r="R158" s="165"/>
      <c r="S158" s="165"/>
      <c r="T158" s="165"/>
    </row>
    <row r="159" spans="1:20">
      <c r="A159" s="165" t="s">
        <v>367</v>
      </c>
      <c r="B159" s="166" t="s">
        <v>616</v>
      </c>
      <c r="C159" s="165">
        <v>676227</v>
      </c>
      <c r="D159" s="165">
        <v>6587736</v>
      </c>
      <c r="E159" s="166" t="s">
        <v>752</v>
      </c>
      <c r="F159" s="165">
        <v>139</v>
      </c>
      <c r="G159" s="165" t="s">
        <v>511</v>
      </c>
      <c r="H159" s="165">
        <v>3</v>
      </c>
      <c r="I159" s="167" t="s">
        <v>617</v>
      </c>
      <c r="J159" s="167">
        <v>-9999</v>
      </c>
      <c r="K159" s="167">
        <v>2</v>
      </c>
      <c r="L159" s="167">
        <v>-9999</v>
      </c>
      <c r="M159" s="165">
        <v>0.05</v>
      </c>
      <c r="N159" s="165">
        <v>0</v>
      </c>
      <c r="O159" s="165">
        <v>0.2</v>
      </c>
      <c r="P159" s="168" t="s">
        <v>1096</v>
      </c>
      <c r="Q159" s="169" t="s">
        <v>1027</v>
      </c>
      <c r="R159" s="165"/>
      <c r="S159" s="165"/>
      <c r="T159" s="165"/>
    </row>
    <row r="160" spans="1:20">
      <c r="A160" s="165" t="s">
        <v>731</v>
      </c>
      <c r="B160" s="166" t="s">
        <v>600</v>
      </c>
      <c r="C160" s="165">
        <v>676259</v>
      </c>
      <c r="D160" s="165">
        <v>6587834</v>
      </c>
      <c r="E160" s="166" t="s">
        <v>752</v>
      </c>
      <c r="F160" s="165">
        <v>139</v>
      </c>
      <c r="G160" s="165" t="s">
        <v>511</v>
      </c>
      <c r="H160" s="165">
        <v>3</v>
      </c>
      <c r="I160" s="167" t="s">
        <v>621</v>
      </c>
      <c r="J160" s="167">
        <v>-9999</v>
      </c>
      <c r="K160" s="167">
        <v>-9999</v>
      </c>
      <c r="L160" s="167">
        <v>0.7</v>
      </c>
      <c r="M160" s="165">
        <v>0.7</v>
      </c>
      <c r="N160" s="165">
        <v>-9999</v>
      </c>
      <c r="O160" s="165">
        <v>-9999</v>
      </c>
      <c r="P160" s="168" t="s">
        <v>1097</v>
      </c>
      <c r="Q160" s="169" t="s">
        <v>903</v>
      </c>
      <c r="R160" s="165"/>
      <c r="S160" s="165"/>
      <c r="T160" s="165"/>
    </row>
    <row r="161" spans="1:20">
      <c r="A161" s="165" t="s">
        <v>369</v>
      </c>
      <c r="B161" s="166" t="s">
        <v>616</v>
      </c>
      <c r="C161" s="165">
        <v>678878</v>
      </c>
      <c r="D161" s="165">
        <v>6584035</v>
      </c>
      <c r="E161" s="166" t="s">
        <v>752</v>
      </c>
      <c r="F161" s="165">
        <v>151</v>
      </c>
      <c r="G161" s="165" t="s">
        <v>511</v>
      </c>
      <c r="H161" s="165">
        <v>3</v>
      </c>
      <c r="I161" s="167" t="s">
        <v>648</v>
      </c>
      <c r="J161" s="167">
        <v>-9999</v>
      </c>
      <c r="K161" s="167">
        <v>2</v>
      </c>
      <c r="L161" s="167">
        <v>-9999</v>
      </c>
      <c r="M161" s="165">
        <v>0.05</v>
      </c>
      <c r="N161" s="165">
        <v>0</v>
      </c>
      <c r="O161" s="165">
        <v>0.2</v>
      </c>
      <c r="P161" s="168" t="s">
        <v>1098</v>
      </c>
      <c r="Q161" s="169" t="s">
        <v>1028</v>
      </c>
      <c r="R161" s="165"/>
      <c r="S161" s="165"/>
      <c r="T161" s="165"/>
    </row>
    <row r="162" spans="1:20">
      <c r="A162" s="165" t="s">
        <v>371</v>
      </c>
      <c r="B162" s="166" t="s">
        <v>616</v>
      </c>
      <c r="C162" s="165">
        <v>682848</v>
      </c>
      <c r="D162" s="165">
        <v>6583814</v>
      </c>
      <c r="E162" s="166" t="s">
        <v>752</v>
      </c>
      <c r="F162" s="165">
        <v>141</v>
      </c>
      <c r="G162" s="165" t="s">
        <v>511</v>
      </c>
      <c r="H162" s="165">
        <v>3</v>
      </c>
      <c r="I162" s="167" t="s">
        <v>648</v>
      </c>
      <c r="J162" s="167">
        <v>-9999</v>
      </c>
      <c r="K162" s="167">
        <v>3</v>
      </c>
      <c r="L162" s="167">
        <v>-9999</v>
      </c>
      <c r="M162" s="165">
        <v>0.05</v>
      </c>
      <c r="N162" s="165">
        <v>0</v>
      </c>
      <c r="O162" s="165">
        <v>0.2</v>
      </c>
      <c r="P162" s="168" t="s">
        <v>1099</v>
      </c>
      <c r="Q162" s="169" t="s">
        <v>1029</v>
      </c>
      <c r="R162" s="165"/>
      <c r="S162" s="165"/>
      <c r="T162" s="165"/>
    </row>
    <row r="163" spans="1:20">
      <c r="A163" s="165" t="s">
        <v>373</v>
      </c>
      <c r="B163" s="166" t="s">
        <v>283</v>
      </c>
      <c r="C163" s="165">
        <v>696270</v>
      </c>
      <c r="D163" s="165">
        <v>6587253</v>
      </c>
      <c r="E163" s="166" t="s">
        <v>752</v>
      </c>
      <c r="F163" s="165">
        <v>93</v>
      </c>
      <c r="G163" s="165" t="s">
        <v>610</v>
      </c>
      <c r="H163" s="165">
        <v>3</v>
      </c>
      <c r="I163" s="167" t="s">
        <v>644</v>
      </c>
      <c r="J163" s="167">
        <v>-9999</v>
      </c>
      <c r="K163" s="167">
        <v>0.5</v>
      </c>
      <c r="L163" s="167">
        <v>-9999</v>
      </c>
      <c r="M163" s="165">
        <v>0</v>
      </c>
      <c r="N163" s="165">
        <v>0</v>
      </c>
      <c r="O163" s="165">
        <v>0</v>
      </c>
      <c r="P163" s="168" t="s">
        <v>732</v>
      </c>
      <c r="Q163" s="169" t="s">
        <v>1030</v>
      </c>
      <c r="R163" s="165"/>
      <c r="S163" s="165"/>
      <c r="T163" s="165"/>
    </row>
    <row r="164" spans="1:20">
      <c r="A164" s="165" t="s">
        <v>375</v>
      </c>
      <c r="B164" s="166" t="s">
        <v>616</v>
      </c>
      <c r="C164" s="165">
        <v>694172</v>
      </c>
      <c r="D164" s="165">
        <v>6585594</v>
      </c>
      <c r="E164" s="166" t="s">
        <v>752</v>
      </c>
      <c r="F164" s="165">
        <v>103</v>
      </c>
      <c r="G164" s="165" t="s">
        <v>511</v>
      </c>
      <c r="H164" s="165">
        <v>3</v>
      </c>
      <c r="I164" s="167" t="s">
        <v>648</v>
      </c>
      <c r="J164" s="167">
        <v>-9999</v>
      </c>
      <c r="K164" s="167">
        <v>0.6</v>
      </c>
      <c r="L164" s="167">
        <v>-9999</v>
      </c>
      <c r="M164" s="165">
        <v>0.05</v>
      </c>
      <c r="N164" s="165">
        <v>0</v>
      </c>
      <c r="O164" s="165">
        <v>0.4</v>
      </c>
      <c r="P164" s="168" t="s">
        <v>1100</v>
      </c>
      <c r="Q164" s="169" t="s">
        <v>1031</v>
      </c>
      <c r="R164" s="165"/>
      <c r="S164" s="165"/>
      <c r="T164" s="165"/>
    </row>
    <row r="165" spans="1:20">
      <c r="A165" s="165" t="s">
        <v>733</v>
      </c>
      <c r="B165" s="166" t="s">
        <v>283</v>
      </c>
      <c r="C165" s="165">
        <v>692359</v>
      </c>
      <c r="D165" s="165">
        <v>6588261</v>
      </c>
      <c r="E165" s="166" t="s">
        <v>752</v>
      </c>
      <c r="F165" s="165">
        <v>105</v>
      </c>
      <c r="G165" s="165" t="s">
        <v>511</v>
      </c>
      <c r="H165" s="165">
        <v>3</v>
      </c>
      <c r="I165" s="167" t="s">
        <v>602</v>
      </c>
      <c r="J165" s="167">
        <v>-9999</v>
      </c>
      <c r="K165" s="167">
        <v>0.2</v>
      </c>
      <c r="L165" s="167">
        <v>-9999</v>
      </c>
      <c r="M165" s="165">
        <v>0.05</v>
      </c>
      <c r="N165" s="165">
        <v>0</v>
      </c>
      <c r="O165" s="165">
        <v>0.2</v>
      </c>
      <c r="P165" s="168" t="s">
        <v>1101</v>
      </c>
      <c r="Q165" s="169" t="s">
        <v>734</v>
      </c>
      <c r="R165" s="165"/>
      <c r="S165" s="165"/>
      <c r="T165" s="165"/>
    </row>
    <row r="166" spans="1:20">
      <c r="A166" s="165" t="s">
        <v>377</v>
      </c>
      <c r="B166" s="166" t="s">
        <v>616</v>
      </c>
      <c r="C166" s="165">
        <v>692380</v>
      </c>
      <c r="D166" s="165">
        <v>6588302</v>
      </c>
      <c r="E166" s="166" t="s">
        <v>752</v>
      </c>
      <c r="F166" s="165">
        <v>106</v>
      </c>
      <c r="G166" s="165" t="s">
        <v>511</v>
      </c>
      <c r="H166" s="165">
        <v>3</v>
      </c>
      <c r="I166" s="167" t="s">
        <v>644</v>
      </c>
      <c r="J166" s="167">
        <v>-9999</v>
      </c>
      <c r="K166" s="167">
        <v>0.4</v>
      </c>
      <c r="L166" s="167">
        <v>-9999</v>
      </c>
      <c r="M166" s="165">
        <v>7.0000000000000007E-2</v>
      </c>
      <c r="N166" s="165">
        <v>0</v>
      </c>
      <c r="O166" s="165">
        <v>0.15</v>
      </c>
      <c r="P166" s="168" t="s">
        <v>1102</v>
      </c>
      <c r="Q166" s="169" t="s">
        <v>904</v>
      </c>
      <c r="R166" s="165"/>
      <c r="S166" s="165"/>
      <c r="T166" s="165"/>
    </row>
    <row r="167" spans="1:20">
      <c r="A167" s="165" t="s">
        <v>735</v>
      </c>
      <c r="B167" s="166" t="s">
        <v>600</v>
      </c>
      <c r="C167" s="165">
        <v>692351</v>
      </c>
      <c r="D167" s="165">
        <v>6588224</v>
      </c>
      <c r="E167" s="166" t="s">
        <v>752</v>
      </c>
      <c r="F167" s="165">
        <v>104</v>
      </c>
      <c r="G167" s="165" t="s">
        <v>511</v>
      </c>
      <c r="H167" s="165">
        <v>3</v>
      </c>
      <c r="I167" s="167" t="s">
        <v>621</v>
      </c>
      <c r="J167" s="167">
        <v>-9999</v>
      </c>
      <c r="K167" s="167">
        <v>-9999</v>
      </c>
      <c r="L167" s="167">
        <v>0.6</v>
      </c>
      <c r="M167" s="165">
        <v>0.7</v>
      </c>
      <c r="N167" s="165">
        <v>-9999</v>
      </c>
      <c r="O167" s="165">
        <v>-9999</v>
      </c>
      <c r="P167" s="168" t="s">
        <v>1103</v>
      </c>
      <c r="Q167" s="169" t="s">
        <v>905</v>
      </c>
      <c r="R167" s="165"/>
      <c r="S167" s="165"/>
      <c r="T167" s="165"/>
    </row>
    <row r="168" spans="1:20">
      <c r="A168" s="165" t="s">
        <v>379</v>
      </c>
      <c r="B168" s="166" t="s">
        <v>283</v>
      </c>
      <c r="C168" s="165">
        <v>689478</v>
      </c>
      <c r="D168" s="165">
        <v>6585588</v>
      </c>
      <c r="E168" s="166" t="s">
        <v>752</v>
      </c>
      <c r="F168" s="165">
        <v>117</v>
      </c>
      <c r="G168" s="165" t="s">
        <v>511</v>
      </c>
      <c r="H168" s="165">
        <v>3</v>
      </c>
      <c r="I168" s="167" t="s">
        <v>644</v>
      </c>
      <c r="J168" s="167">
        <v>-9999</v>
      </c>
      <c r="K168" s="167">
        <v>0.4</v>
      </c>
      <c r="L168" s="167">
        <v>-9999</v>
      </c>
      <c r="M168" s="165">
        <v>0</v>
      </c>
      <c r="N168" s="165">
        <v>0</v>
      </c>
      <c r="O168" s="165">
        <v>0</v>
      </c>
      <c r="P168" s="168" t="s">
        <v>1104</v>
      </c>
      <c r="Q168" s="169" t="s">
        <v>1032</v>
      </c>
      <c r="R168" s="165"/>
      <c r="S168" s="165"/>
      <c r="T168" s="165"/>
    </row>
    <row r="169" spans="1:20">
      <c r="A169" s="165" t="s">
        <v>736</v>
      </c>
      <c r="B169" s="166" t="s">
        <v>600</v>
      </c>
      <c r="C169" s="165">
        <v>689443</v>
      </c>
      <c r="D169" s="165">
        <v>6585652</v>
      </c>
      <c r="E169" s="166" t="s">
        <v>752</v>
      </c>
      <c r="F169" s="165">
        <v>117</v>
      </c>
      <c r="G169" s="165" t="s">
        <v>511</v>
      </c>
      <c r="H169" s="165">
        <v>3</v>
      </c>
      <c r="I169" s="167" t="s">
        <v>621</v>
      </c>
      <c r="J169" s="167">
        <v>-9999</v>
      </c>
      <c r="K169" s="167">
        <v>-9999</v>
      </c>
      <c r="L169" s="167">
        <v>0.8</v>
      </c>
      <c r="M169" s="165">
        <v>0.8</v>
      </c>
      <c r="N169" s="165">
        <v>-9999</v>
      </c>
      <c r="O169" s="165">
        <v>-9999</v>
      </c>
      <c r="P169" s="168" t="s">
        <v>608</v>
      </c>
      <c r="Q169" s="169" t="s">
        <v>899</v>
      </c>
      <c r="R169" s="165"/>
      <c r="S169" s="165"/>
      <c r="T169" s="165"/>
    </row>
    <row r="170" spans="1:20">
      <c r="A170" s="165" t="s">
        <v>381</v>
      </c>
      <c r="B170" s="166" t="s">
        <v>283</v>
      </c>
      <c r="C170" s="165">
        <v>686080</v>
      </c>
      <c r="D170" s="165">
        <v>6585123</v>
      </c>
      <c r="E170" s="166" t="s">
        <v>752</v>
      </c>
      <c r="F170" s="165">
        <v>128</v>
      </c>
      <c r="G170" s="165" t="s">
        <v>511</v>
      </c>
      <c r="H170" s="165">
        <v>3</v>
      </c>
      <c r="I170" s="167" t="s">
        <v>648</v>
      </c>
      <c r="J170" s="167">
        <v>-9999</v>
      </c>
      <c r="K170" s="167">
        <v>0.4</v>
      </c>
      <c r="L170" s="167">
        <v>-9999</v>
      </c>
      <c r="M170" s="165">
        <v>0</v>
      </c>
      <c r="N170" s="165">
        <v>0</v>
      </c>
      <c r="O170" s="165">
        <v>0.2</v>
      </c>
      <c r="P170" s="168" t="s">
        <v>1105</v>
      </c>
      <c r="Q170" s="169" t="s">
        <v>1033</v>
      </c>
      <c r="R170" s="165"/>
      <c r="S170" s="165"/>
      <c r="T170" s="165"/>
    </row>
    <row r="171" spans="1:20">
      <c r="A171" s="165" t="s">
        <v>737</v>
      </c>
      <c r="B171" s="166" t="s">
        <v>283</v>
      </c>
      <c r="C171" s="165">
        <v>683342</v>
      </c>
      <c r="D171" s="165">
        <v>6578859</v>
      </c>
      <c r="E171" s="166" t="s">
        <v>752</v>
      </c>
      <c r="F171" s="165">
        <v>129</v>
      </c>
      <c r="G171" s="165" t="s">
        <v>511</v>
      </c>
      <c r="H171" s="165">
        <v>3</v>
      </c>
      <c r="I171" s="167" t="s">
        <v>602</v>
      </c>
      <c r="J171" s="167">
        <v>-9999</v>
      </c>
      <c r="K171" s="167">
        <v>0.5</v>
      </c>
      <c r="L171" s="167">
        <v>-9999</v>
      </c>
      <c r="M171" s="165">
        <v>0.05</v>
      </c>
      <c r="N171" s="165">
        <v>0</v>
      </c>
      <c r="O171" s="165">
        <v>0.5</v>
      </c>
      <c r="P171" s="168" t="s">
        <v>1106</v>
      </c>
      <c r="Q171" s="169" t="s">
        <v>1034</v>
      </c>
      <c r="R171" s="165"/>
      <c r="S171" s="165"/>
      <c r="T171" s="165"/>
    </row>
    <row r="172" spans="1:20">
      <c r="A172" s="165" t="s">
        <v>738</v>
      </c>
      <c r="B172" s="166" t="s">
        <v>647</v>
      </c>
      <c r="C172" s="165">
        <v>687510</v>
      </c>
      <c r="D172" s="165">
        <v>6579243</v>
      </c>
      <c r="E172" s="166" t="s">
        <v>752</v>
      </c>
      <c r="F172" s="165">
        <v>124</v>
      </c>
      <c r="G172" s="165" t="s">
        <v>511</v>
      </c>
      <c r="H172" s="165">
        <v>3</v>
      </c>
      <c r="I172" s="167" t="s">
        <v>637</v>
      </c>
      <c r="J172" s="167">
        <v>0</v>
      </c>
      <c r="K172" s="167">
        <v>0</v>
      </c>
      <c r="L172" s="167">
        <v>-9999</v>
      </c>
      <c r="M172" s="165">
        <v>0</v>
      </c>
      <c r="N172" s="165">
        <v>0</v>
      </c>
      <c r="O172" s="165">
        <v>0</v>
      </c>
      <c r="P172" s="168" t="s">
        <v>1107</v>
      </c>
      <c r="Q172" s="169" t="s">
        <v>739</v>
      </c>
      <c r="R172" s="165"/>
      <c r="S172" s="165"/>
      <c r="T172" s="165"/>
    </row>
    <row r="173" spans="1:20">
      <c r="A173" s="165" t="s">
        <v>740</v>
      </c>
      <c r="B173" s="166" t="s">
        <v>283</v>
      </c>
      <c r="C173" s="165">
        <v>687556</v>
      </c>
      <c r="D173" s="165">
        <v>6579293</v>
      </c>
      <c r="E173" s="166" t="s">
        <v>752</v>
      </c>
      <c r="F173" s="165">
        <v>124</v>
      </c>
      <c r="G173" s="165" t="s">
        <v>511</v>
      </c>
      <c r="H173" s="165">
        <v>3</v>
      </c>
      <c r="I173" s="167" t="s">
        <v>602</v>
      </c>
      <c r="J173" s="167">
        <v>-9999</v>
      </c>
      <c r="K173" s="167">
        <v>0.5</v>
      </c>
      <c r="L173" s="167">
        <v>-9999</v>
      </c>
      <c r="M173" s="165">
        <v>0.1</v>
      </c>
      <c r="N173" s="165">
        <v>0</v>
      </c>
      <c r="O173" s="165">
        <v>0.5</v>
      </c>
      <c r="P173" s="168" t="s">
        <v>1108</v>
      </c>
      <c r="Q173" s="169" t="s">
        <v>741</v>
      </c>
      <c r="R173" s="165"/>
      <c r="S173" s="165"/>
      <c r="T173" s="165"/>
    </row>
    <row r="174" spans="1:20">
      <c r="A174" s="165" t="s">
        <v>742</v>
      </c>
      <c r="B174" s="166" t="s">
        <v>616</v>
      </c>
      <c r="C174" s="165">
        <v>692125</v>
      </c>
      <c r="D174" s="165">
        <v>6575945</v>
      </c>
      <c r="E174" s="166" t="s">
        <v>752</v>
      </c>
      <c r="F174" s="165">
        <v>112</v>
      </c>
      <c r="G174" s="165" t="s">
        <v>511</v>
      </c>
      <c r="H174" s="165">
        <v>3</v>
      </c>
      <c r="I174" s="167" t="s">
        <v>602</v>
      </c>
      <c r="J174" s="167">
        <v>-9999</v>
      </c>
      <c r="K174" s="167">
        <v>0.6</v>
      </c>
      <c r="L174" s="167">
        <v>-9999</v>
      </c>
      <c r="M174" s="165">
        <v>0</v>
      </c>
      <c r="N174" s="165">
        <v>0</v>
      </c>
      <c r="O174" s="165">
        <v>0.6</v>
      </c>
      <c r="P174" s="168" t="s">
        <v>1109</v>
      </c>
      <c r="Q174" s="169" t="s">
        <v>1035</v>
      </c>
      <c r="R174" s="165"/>
      <c r="S174" s="165"/>
      <c r="T174" s="165"/>
    </row>
    <row r="175" spans="1:20">
      <c r="A175" s="165" t="s">
        <v>743</v>
      </c>
      <c r="B175" s="166" t="s">
        <v>283</v>
      </c>
      <c r="C175" s="165">
        <v>696467</v>
      </c>
      <c r="D175" s="165">
        <v>6575457</v>
      </c>
      <c r="E175" s="166" t="s">
        <v>752</v>
      </c>
      <c r="F175" s="165">
        <v>104</v>
      </c>
      <c r="G175" s="165" t="s">
        <v>511</v>
      </c>
      <c r="H175" s="165">
        <v>3</v>
      </c>
      <c r="I175" s="167" t="s">
        <v>646</v>
      </c>
      <c r="J175" s="167">
        <v>-9999</v>
      </c>
      <c r="K175" s="167">
        <v>0.4</v>
      </c>
      <c r="L175" s="167">
        <v>-9999</v>
      </c>
      <c r="M175" s="165">
        <v>0</v>
      </c>
      <c r="N175" s="165">
        <v>0</v>
      </c>
      <c r="O175" s="165">
        <v>0.4</v>
      </c>
      <c r="P175" s="168" t="s">
        <v>855</v>
      </c>
      <c r="Q175" s="169" t="s">
        <v>1036</v>
      </c>
      <c r="R175" s="165"/>
      <c r="S175" s="165"/>
      <c r="T175" s="165"/>
    </row>
    <row r="176" spans="1:20">
      <c r="A176" s="165" t="s">
        <v>744</v>
      </c>
      <c r="B176" s="166" t="s">
        <v>600</v>
      </c>
      <c r="C176" s="165">
        <v>696456</v>
      </c>
      <c r="D176" s="165">
        <v>6575451</v>
      </c>
      <c r="E176" s="166" t="s">
        <v>752</v>
      </c>
      <c r="F176" s="165">
        <v>104</v>
      </c>
      <c r="G176" s="165" t="s">
        <v>511</v>
      </c>
      <c r="H176" s="165">
        <v>3</v>
      </c>
      <c r="I176" s="167" t="s">
        <v>624</v>
      </c>
      <c r="J176" s="167">
        <v>-9999</v>
      </c>
      <c r="K176" s="167">
        <v>0.4</v>
      </c>
      <c r="L176" s="167">
        <v>0.8</v>
      </c>
      <c r="M176" s="165">
        <v>0.4</v>
      </c>
      <c r="N176" s="165">
        <v>0</v>
      </c>
      <c r="O176" s="165">
        <v>0.4</v>
      </c>
      <c r="P176" s="168" t="s">
        <v>854</v>
      </c>
      <c r="Q176" s="169" t="s">
        <v>906</v>
      </c>
      <c r="R176" s="165"/>
      <c r="S176" s="165"/>
      <c r="T176" s="165"/>
    </row>
    <row r="177" spans="1:20">
      <c r="A177" s="165" t="s">
        <v>745</v>
      </c>
      <c r="B177" s="166" t="s">
        <v>616</v>
      </c>
      <c r="C177" s="165">
        <v>700230</v>
      </c>
      <c r="D177" s="165">
        <v>6577067</v>
      </c>
      <c r="E177" s="166" t="s">
        <v>752</v>
      </c>
      <c r="F177" s="165">
        <v>100</v>
      </c>
      <c r="G177" s="165" t="s">
        <v>511</v>
      </c>
      <c r="H177" s="165">
        <v>3</v>
      </c>
      <c r="I177" s="167" t="s">
        <v>646</v>
      </c>
      <c r="J177" s="167">
        <v>-9999</v>
      </c>
      <c r="K177" s="167">
        <v>0.7</v>
      </c>
      <c r="L177" s="167">
        <v>-9999</v>
      </c>
      <c r="M177" s="165">
        <v>0.05</v>
      </c>
      <c r="N177" s="165">
        <v>0</v>
      </c>
      <c r="O177" s="165">
        <v>0.7</v>
      </c>
      <c r="P177" s="168" t="s">
        <v>1110</v>
      </c>
      <c r="Q177" s="169" t="s">
        <v>746</v>
      </c>
      <c r="R177" s="165"/>
      <c r="S177" s="165"/>
      <c r="T177" s="165"/>
    </row>
    <row r="178" spans="1:20">
      <c r="A178" s="165" t="s">
        <v>747</v>
      </c>
      <c r="B178" s="166" t="s">
        <v>647</v>
      </c>
      <c r="C178" s="165">
        <v>700309</v>
      </c>
      <c r="D178" s="165">
        <v>6577119</v>
      </c>
      <c r="E178" s="166" t="s">
        <v>752</v>
      </c>
      <c r="F178" s="165">
        <v>100</v>
      </c>
      <c r="G178" s="165" t="s">
        <v>511</v>
      </c>
      <c r="H178" s="165">
        <v>3</v>
      </c>
      <c r="I178" s="167" t="s">
        <v>637</v>
      </c>
      <c r="J178" s="167">
        <v>0</v>
      </c>
      <c r="K178" s="167">
        <v>0</v>
      </c>
      <c r="L178" s="167">
        <v>-9999</v>
      </c>
      <c r="M178" s="165">
        <v>0</v>
      </c>
      <c r="N178" s="165">
        <v>0</v>
      </c>
      <c r="O178" s="165">
        <v>0</v>
      </c>
      <c r="P178" s="168" t="s">
        <v>608</v>
      </c>
      <c r="Q178" s="169" t="s">
        <v>1037</v>
      </c>
      <c r="R178" s="165"/>
      <c r="S178" s="165"/>
      <c r="T178" s="165"/>
    </row>
    <row r="179" spans="1:20">
      <c r="A179" s="165" t="s">
        <v>383</v>
      </c>
      <c r="B179" s="166" t="s">
        <v>283</v>
      </c>
      <c r="C179" s="165">
        <v>701982</v>
      </c>
      <c r="D179" s="165">
        <v>6594604</v>
      </c>
      <c r="E179" s="166" t="s">
        <v>752</v>
      </c>
      <c r="F179" s="165">
        <v>72</v>
      </c>
      <c r="G179" s="165" t="s">
        <v>511</v>
      </c>
      <c r="H179" s="165">
        <v>3</v>
      </c>
      <c r="I179" s="167" t="s">
        <v>644</v>
      </c>
      <c r="J179" s="167">
        <v>-9999</v>
      </c>
      <c r="K179" s="167">
        <v>4</v>
      </c>
      <c r="L179" s="167">
        <v>-9999</v>
      </c>
      <c r="M179" s="165">
        <v>0</v>
      </c>
      <c r="N179" s="165">
        <v>0</v>
      </c>
      <c r="O179" s="165">
        <v>0.2</v>
      </c>
      <c r="P179" s="168" t="s">
        <v>1106</v>
      </c>
      <c r="Q179" s="169" t="s">
        <v>1038</v>
      </c>
      <c r="R179" s="165"/>
      <c r="S179" s="165"/>
      <c r="T179" s="165"/>
    </row>
    <row r="180" spans="1:20">
      <c r="A180" s="165" t="s">
        <v>385</v>
      </c>
      <c r="B180" s="166" t="s">
        <v>283</v>
      </c>
      <c r="C180" s="165">
        <v>690933</v>
      </c>
      <c r="D180" s="165">
        <v>6597814</v>
      </c>
      <c r="E180" s="166" t="s">
        <v>752</v>
      </c>
      <c r="F180" s="165">
        <v>99</v>
      </c>
      <c r="G180" s="165" t="s">
        <v>511</v>
      </c>
      <c r="H180" s="165">
        <v>3</v>
      </c>
      <c r="I180" s="167" t="s">
        <v>644</v>
      </c>
      <c r="J180" s="167">
        <v>-9999</v>
      </c>
      <c r="K180" s="167">
        <v>0.5</v>
      </c>
      <c r="L180" s="167">
        <v>-9999</v>
      </c>
      <c r="M180" s="165">
        <v>0.1</v>
      </c>
      <c r="N180" s="165">
        <v>0</v>
      </c>
      <c r="O180" s="165">
        <v>0</v>
      </c>
      <c r="P180" s="168" t="s">
        <v>1111</v>
      </c>
      <c r="Q180" s="169" t="s">
        <v>1039</v>
      </c>
      <c r="R180" s="165"/>
      <c r="S180" s="165"/>
      <c r="T180" s="165"/>
    </row>
    <row r="181" spans="1:20">
      <c r="A181" s="165" t="s">
        <v>748</v>
      </c>
      <c r="B181" s="166" t="s">
        <v>283</v>
      </c>
      <c r="C181" s="165">
        <v>684529</v>
      </c>
      <c r="D181" s="165">
        <v>6599071</v>
      </c>
      <c r="E181" s="166" t="s">
        <v>752</v>
      </c>
      <c r="F181" s="165">
        <v>97</v>
      </c>
      <c r="G181" s="165" t="s">
        <v>511</v>
      </c>
      <c r="H181" s="165">
        <v>3</v>
      </c>
      <c r="I181" s="167" t="s">
        <v>646</v>
      </c>
      <c r="J181" s="167">
        <v>-9999</v>
      </c>
      <c r="K181" s="167">
        <v>1</v>
      </c>
      <c r="L181" s="167">
        <v>-9999</v>
      </c>
      <c r="M181" s="165">
        <v>0.05</v>
      </c>
      <c r="N181" s="165">
        <v>0</v>
      </c>
      <c r="O181" s="165">
        <v>0.4</v>
      </c>
      <c r="P181" s="168" t="s">
        <v>1112</v>
      </c>
      <c r="Q181" s="169" t="s">
        <v>1050</v>
      </c>
      <c r="R181" s="165"/>
      <c r="S181" s="165"/>
      <c r="T181" s="165"/>
    </row>
    <row r="182" spans="1:20">
      <c r="A182" s="165" t="s">
        <v>387</v>
      </c>
      <c r="B182" s="166" t="s">
        <v>283</v>
      </c>
      <c r="C182" s="165">
        <v>684520</v>
      </c>
      <c r="D182" s="165">
        <v>6599029</v>
      </c>
      <c r="E182" s="166" t="s">
        <v>752</v>
      </c>
      <c r="F182" s="165">
        <v>97</v>
      </c>
      <c r="G182" s="165" t="s">
        <v>511</v>
      </c>
      <c r="H182" s="165">
        <v>3</v>
      </c>
      <c r="I182" s="167" t="s">
        <v>644</v>
      </c>
      <c r="J182" s="167">
        <v>-9999</v>
      </c>
      <c r="K182" s="167">
        <v>1</v>
      </c>
      <c r="L182" s="167">
        <v>-9999</v>
      </c>
      <c r="M182" s="165">
        <v>0.02</v>
      </c>
      <c r="N182" s="165">
        <v>0</v>
      </c>
      <c r="O182" s="165">
        <v>0</v>
      </c>
      <c r="P182" s="168" t="s">
        <v>856</v>
      </c>
      <c r="Q182" s="169" t="s">
        <v>1040</v>
      </c>
      <c r="R182" s="165"/>
      <c r="S182" s="165"/>
      <c r="T182" s="165"/>
    </row>
    <row r="183" spans="1:20">
      <c r="A183" s="165" t="s">
        <v>389</v>
      </c>
      <c r="B183" s="166" t="s">
        <v>283</v>
      </c>
      <c r="C183" s="165">
        <v>681068</v>
      </c>
      <c r="D183" s="165">
        <v>6599032</v>
      </c>
      <c r="E183" s="166" t="s">
        <v>752</v>
      </c>
      <c r="F183" s="165">
        <v>112</v>
      </c>
      <c r="G183" s="165" t="s">
        <v>511</v>
      </c>
      <c r="H183" s="165">
        <v>3</v>
      </c>
      <c r="I183" s="167" t="s">
        <v>644</v>
      </c>
      <c r="J183" s="167">
        <v>-9999</v>
      </c>
      <c r="K183" s="167">
        <v>2</v>
      </c>
      <c r="L183" s="167">
        <v>-9999</v>
      </c>
      <c r="M183" s="165">
        <v>0.05</v>
      </c>
      <c r="N183" s="165">
        <v>0</v>
      </c>
      <c r="O183" s="165">
        <v>0</v>
      </c>
      <c r="P183" s="168" t="s">
        <v>1113</v>
      </c>
      <c r="Q183" s="169" t="s">
        <v>1041</v>
      </c>
      <c r="R183" s="165"/>
      <c r="S183" s="165"/>
      <c r="T183" s="165"/>
    </row>
    <row r="184" spans="1:20">
      <c r="A184" s="165" t="s">
        <v>391</v>
      </c>
      <c r="B184" s="166" t="s">
        <v>283</v>
      </c>
      <c r="C184" s="165">
        <v>678288</v>
      </c>
      <c r="D184" s="165">
        <v>6597221</v>
      </c>
      <c r="E184" s="166" t="s">
        <v>752</v>
      </c>
      <c r="F184" s="165">
        <v>122</v>
      </c>
      <c r="G184" s="165" t="s">
        <v>511</v>
      </c>
      <c r="H184" s="165">
        <v>3</v>
      </c>
      <c r="I184" s="167" t="s">
        <v>644</v>
      </c>
      <c r="J184" s="167">
        <v>-9999</v>
      </c>
      <c r="K184" s="167">
        <v>0.5</v>
      </c>
      <c r="L184" s="167">
        <v>-9999</v>
      </c>
      <c r="M184" s="165">
        <v>0.3</v>
      </c>
      <c r="N184" s="165">
        <v>0</v>
      </c>
      <c r="O184" s="165">
        <v>0</v>
      </c>
      <c r="P184" s="168" t="s">
        <v>1114</v>
      </c>
      <c r="Q184" s="169" t="s">
        <v>1042</v>
      </c>
      <c r="R184" s="165"/>
      <c r="S184" s="165"/>
      <c r="T184" s="165"/>
    </row>
    <row r="185" spans="1:20">
      <c r="A185" s="165" t="s">
        <v>749</v>
      </c>
      <c r="B185" s="166" t="s">
        <v>600</v>
      </c>
      <c r="C185" s="165">
        <v>686737</v>
      </c>
      <c r="D185" s="165">
        <v>6603708</v>
      </c>
      <c r="E185" s="166" t="s">
        <v>752</v>
      </c>
      <c r="F185" s="165">
        <v>104</v>
      </c>
      <c r="G185" s="165" t="s">
        <v>511</v>
      </c>
      <c r="H185" s="165">
        <v>3</v>
      </c>
      <c r="I185" s="167" t="s">
        <v>646</v>
      </c>
      <c r="J185" s="167">
        <v>-9999</v>
      </c>
      <c r="K185" s="167">
        <v>1.2</v>
      </c>
      <c r="L185" s="167">
        <v>-9999</v>
      </c>
      <c r="M185" s="165">
        <v>0.1</v>
      </c>
      <c r="N185" s="165">
        <v>0</v>
      </c>
      <c r="O185" s="165">
        <v>1.2</v>
      </c>
      <c r="P185" s="168" t="s">
        <v>857</v>
      </c>
      <c r="Q185" s="169" t="s">
        <v>1043</v>
      </c>
      <c r="R185" s="165"/>
      <c r="S185" s="165"/>
      <c r="T185" s="165"/>
    </row>
    <row r="186" spans="1:20">
      <c r="A186" s="165" t="s">
        <v>393</v>
      </c>
      <c r="B186" s="166" t="s">
        <v>283</v>
      </c>
      <c r="C186" s="165">
        <v>690959</v>
      </c>
      <c r="D186" s="165">
        <v>6603094</v>
      </c>
      <c r="E186" s="166" t="s">
        <v>752</v>
      </c>
      <c r="F186" s="165">
        <v>110</v>
      </c>
      <c r="G186" s="165" t="s">
        <v>511</v>
      </c>
      <c r="H186" s="165">
        <v>3</v>
      </c>
      <c r="I186" s="167" t="s">
        <v>644</v>
      </c>
      <c r="J186" s="167">
        <v>-9999</v>
      </c>
      <c r="K186" s="167">
        <v>0.4</v>
      </c>
      <c r="L186" s="167">
        <v>-9999</v>
      </c>
      <c r="M186" s="165">
        <v>0</v>
      </c>
      <c r="N186" s="165">
        <v>0</v>
      </c>
      <c r="O186" s="165">
        <v>0</v>
      </c>
      <c r="P186" s="168" t="s">
        <v>1115</v>
      </c>
      <c r="Q186" s="169" t="s">
        <v>1044</v>
      </c>
      <c r="R186" s="165"/>
      <c r="S186" s="165"/>
      <c r="T186" s="165"/>
    </row>
    <row r="187" spans="1:20">
      <c r="A187" s="173" t="s">
        <v>395</v>
      </c>
      <c r="B187" s="174" t="s">
        <v>283</v>
      </c>
      <c r="C187" s="173">
        <v>697272</v>
      </c>
      <c r="D187" s="173">
        <v>6602341</v>
      </c>
      <c r="E187" s="174" t="s">
        <v>752</v>
      </c>
      <c r="F187" s="173">
        <v>92</v>
      </c>
      <c r="G187" s="173" t="s">
        <v>511</v>
      </c>
      <c r="H187" s="173">
        <v>3</v>
      </c>
      <c r="I187" s="175" t="s">
        <v>644</v>
      </c>
      <c r="J187" s="175">
        <v>-9999</v>
      </c>
      <c r="K187" s="175">
        <v>1</v>
      </c>
      <c r="L187" s="175">
        <v>-9999</v>
      </c>
      <c r="M187" s="173">
        <v>0</v>
      </c>
      <c r="N187" s="173">
        <v>0</v>
      </c>
      <c r="O187" s="173">
        <v>0</v>
      </c>
      <c r="P187" s="176" t="s">
        <v>1116</v>
      </c>
      <c r="Q187" s="177" t="s">
        <v>1045</v>
      </c>
      <c r="R187" s="173"/>
      <c r="S187" s="165"/>
      <c r="T187" s="165"/>
    </row>
    <row r="188" spans="1:20" ht="15">
      <c r="A188" s="9" t="s">
        <v>751</v>
      </c>
      <c r="B188" s="59"/>
      <c r="C188" s="178"/>
      <c r="D188" s="178"/>
      <c r="E188" s="178"/>
      <c r="F188" s="59"/>
      <c r="G188" s="59"/>
      <c r="H188" s="59"/>
      <c r="I188" s="61"/>
      <c r="J188" s="179"/>
      <c r="K188" s="59"/>
      <c r="L188" s="61"/>
      <c r="M188" s="179"/>
      <c r="N188" s="179"/>
      <c r="O188" s="180"/>
      <c r="P188" s="61"/>
      <c r="Q188" s="61"/>
      <c r="R188" s="61"/>
      <c r="S188" s="61"/>
    </row>
    <row r="189" spans="1:20" ht="15">
      <c r="A189" s="19" t="s">
        <v>834</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70"/>
  <sheetViews>
    <sheetView zoomScaleNormal="100" workbookViewId="0">
      <selection activeCell="A2" sqref="A2"/>
    </sheetView>
  </sheetViews>
  <sheetFormatPr defaultColWidth="14.25" defaultRowHeight="13.8"/>
  <cols>
    <col min="1" max="1" width="13.375" style="9" customWidth="1"/>
    <col min="2" max="2" width="14.875" style="18" bestFit="1" customWidth="1"/>
    <col min="3" max="3" width="21.25" style="18" customWidth="1"/>
    <col min="4" max="4" width="23.25" style="18" customWidth="1"/>
    <col min="5" max="5" width="15.125" style="14" bestFit="1" customWidth="1"/>
    <col min="6" max="6" width="12.5" style="14" bestFit="1" customWidth="1"/>
    <col min="7" max="7" width="27.375" style="6" customWidth="1"/>
    <col min="8" max="8" width="7.625" style="6" customWidth="1"/>
    <col min="9" max="9" width="52.75" style="6" customWidth="1"/>
    <col min="10" max="10" width="13" style="14" customWidth="1"/>
    <col min="11" max="11" width="18.75" style="14" customWidth="1"/>
    <col min="12" max="13" width="10.25" style="18" customWidth="1"/>
    <col min="14" max="14" width="11.25" style="18" customWidth="1"/>
    <col min="15" max="15" width="15.75" style="6" customWidth="1"/>
    <col min="16" max="16" width="9.25" style="206" customWidth="1"/>
    <col min="17" max="17" width="19.875" style="6" customWidth="1"/>
    <col min="18" max="18" width="20.625" style="6" customWidth="1"/>
    <col min="19" max="19" width="28.5" style="6" bestFit="1" customWidth="1"/>
    <col min="20" max="20" width="75.25" style="9" customWidth="1"/>
    <col min="21" max="16384" width="14.25" style="9"/>
  </cols>
  <sheetData>
    <row r="1" spans="1:20" s="82" customFormat="1" ht="20.25" customHeight="1">
      <c r="A1" s="24" t="s">
        <v>246</v>
      </c>
      <c r="B1" s="190"/>
      <c r="C1" s="190"/>
      <c r="D1" s="190"/>
      <c r="E1" s="26"/>
      <c r="F1" s="26"/>
      <c r="G1" s="191"/>
      <c r="H1" s="4"/>
      <c r="I1" s="4"/>
      <c r="J1" s="26"/>
      <c r="K1" s="26"/>
      <c r="L1" s="7"/>
      <c r="M1" s="7"/>
      <c r="N1" s="7"/>
      <c r="O1" s="4"/>
      <c r="P1" s="192"/>
      <c r="Q1" s="4"/>
      <c r="R1" s="4"/>
      <c r="S1" s="4"/>
    </row>
    <row r="2" spans="1:20" ht="28.8">
      <c r="A2" s="193" t="s">
        <v>193</v>
      </c>
      <c r="B2" s="194" t="s">
        <v>266</v>
      </c>
      <c r="C2" s="155" t="s">
        <v>267</v>
      </c>
      <c r="D2" s="155" t="s">
        <v>268</v>
      </c>
      <c r="E2" s="83" t="s">
        <v>154</v>
      </c>
      <c r="F2" s="83" t="s">
        <v>155</v>
      </c>
      <c r="G2" s="195" t="s">
        <v>152</v>
      </c>
      <c r="H2" s="195" t="s">
        <v>149</v>
      </c>
      <c r="I2" s="42" t="s">
        <v>230</v>
      </c>
      <c r="J2" s="195" t="s">
        <v>183</v>
      </c>
      <c r="K2" s="195" t="s">
        <v>184</v>
      </c>
      <c r="L2" s="196" t="s">
        <v>840</v>
      </c>
      <c r="M2" s="196" t="s">
        <v>841</v>
      </c>
      <c r="N2" s="196" t="s">
        <v>842</v>
      </c>
      <c r="O2" s="195" t="s">
        <v>843</v>
      </c>
      <c r="P2" s="197" t="s">
        <v>218</v>
      </c>
      <c r="Q2" s="33" t="s">
        <v>215</v>
      </c>
      <c r="R2" s="33" t="s">
        <v>216</v>
      </c>
      <c r="S2" s="33" t="s">
        <v>217</v>
      </c>
      <c r="T2" s="33" t="s">
        <v>199</v>
      </c>
    </row>
    <row r="3" spans="1:20" s="198" customFormat="1">
      <c r="A3" s="198" t="s">
        <v>399</v>
      </c>
      <c r="B3" s="152" t="s">
        <v>400</v>
      </c>
      <c r="C3" s="199">
        <v>730867</v>
      </c>
      <c r="D3" s="199">
        <v>6504536</v>
      </c>
      <c r="E3" s="200">
        <v>4.3</v>
      </c>
      <c r="F3" s="200">
        <v>4.5999999999999996</v>
      </c>
      <c r="G3" s="152" t="s">
        <v>200</v>
      </c>
      <c r="H3" s="152" t="s">
        <v>204</v>
      </c>
      <c r="I3" s="152" t="s">
        <v>269</v>
      </c>
      <c r="J3" s="152" t="s">
        <v>270</v>
      </c>
      <c r="K3" s="152" t="s">
        <v>271</v>
      </c>
      <c r="L3" s="201">
        <v>74.217337623466022</v>
      </c>
      <c r="M3" s="201">
        <v>20.549419335528281</v>
      </c>
      <c r="N3" s="201">
        <v>5.2332430410056858</v>
      </c>
      <c r="O3" s="198" t="s">
        <v>908</v>
      </c>
      <c r="P3" s="152" t="s">
        <v>272</v>
      </c>
      <c r="Q3" s="152" t="s">
        <v>273</v>
      </c>
      <c r="R3" s="152" t="s">
        <v>274</v>
      </c>
      <c r="S3" s="152" t="s">
        <v>275</v>
      </c>
      <c r="T3" s="198" t="s">
        <v>608</v>
      </c>
    </row>
    <row r="4" spans="1:20" s="198" customFormat="1">
      <c r="A4" s="198" t="s">
        <v>399</v>
      </c>
      <c r="B4" s="152" t="s">
        <v>401</v>
      </c>
      <c r="C4" s="199">
        <v>730867</v>
      </c>
      <c r="D4" s="199">
        <v>6504536</v>
      </c>
      <c r="E4" s="200">
        <v>5.8</v>
      </c>
      <c r="F4" s="200">
        <v>5.9</v>
      </c>
      <c r="G4" s="152" t="s">
        <v>201</v>
      </c>
      <c r="H4" s="152" t="s">
        <v>204</v>
      </c>
      <c r="I4" s="152" t="s">
        <v>276</v>
      </c>
      <c r="J4" s="152" t="s">
        <v>277</v>
      </c>
      <c r="K4" s="152" t="s">
        <v>278</v>
      </c>
      <c r="L4" s="201">
        <v>49.212441414571799</v>
      </c>
      <c r="M4" s="201">
        <v>39.1024712398807</v>
      </c>
      <c r="N4" s="201">
        <v>11.631529612270985</v>
      </c>
      <c r="O4" s="198" t="s">
        <v>908</v>
      </c>
      <c r="P4" s="152" t="s">
        <v>208</v>
      </c>
      <c r="Q4" s="152" t="s">
        <v>273</v>
      </c>
      <c r="R4" s="152" t="s">
        <v>279</v>
      </c>
      <c r="S4" s="152" t="s">
        <v>280</v>
      </c>
      <c r="T4" s="198" t="s">
        <v>608</v>
      </c>
    </row>
    <row r="5" spans="1:20" s="198" customFormat="1">
      <c r="A5" s="198" t="s">
        <v>402</v>
      </c>
      <c r="B5" s="152" t="s">
        <v>403</v>
      </c>
      <c r="C5" s="199">
        <v>732423</v>
      </c>
      <c r="D5" s="199">
        <v>6509207</v>
      </c>
      <c r="E5" s="200">
        <v>0.5</v>
      </c>
      <c r="F5" s="200">
        <v>0.8</v>
      </c>
      <c r="G5" s="152" t="s">
        <v>106</v>
      </c>
      <c r="H5" s="152" t="s">
        <v>204</v>
      </c>
      <c r="I5" s="152" t="s">
        <v>269</v>
      </c>
      <c r="J5" s="152" t="s">
        <v>281</v>
      </c>
      <c r="K5" s="152" t="s">
        <v>282</v>
      </c>
      <c r="L5" s="201">
        <v>61.377452799301537</v>
      </c>
      <c r="M5" s="201">
        <v>29.396251227763834</v>
      </c>
      <c r="N5" s="201">
        <v>9.2262959729346292</v>
      </c>
      <c r="O5" s="198" t="s">
        <v>908</v>
      </c>
      <c r="P5" s="152" t="s">
        <v>208</v>
      </c>
      <c r="Q5" s="152" t="s">
        <v>283</v>
      </c>
      <c r="R5" s="152" t="s">
        <v>284</v>
      </c>
      <c r="S5" s="152" t="s">
        <v>284</v>
      </c>
      <c r="T5" s="198" t="s">
        <v>608</v>
      </c>
    </row>
    <row r="6" spans="1:20" s="198" customFormat="1">
      <c r="A6" s="198" t="s">
        <v>404</v>
      </c>
      <c r="B6" s="152" t="s">
        <v>405</v>
      </c>
      <c r="C6" s="199">
        <v>707669</v>
      </c>
      <c r="D6" s="199">
        <v>6532712</v>
      </c>
      <c r="E6" s="200">
        <v>7.0000000000000007E-2</v>
      </c>
      <c r="F6" s="200">
        <v>0.17</v>
      </c>
      <c r="G6" s="4" t="s">
        <v>290</v>
      </c>
      <c r="H6" s="152" t="s">
        <v>204</v>
      </c>
      <c r="I6" s="152" t="s">
        <v>269</v>
      </c>
      <c r="J6" s="152" t="s">
        <v>270</v>
      </c>
      <c r="K6" s="152" t="s">
        <v>271</v>
      </c>
      <c r="L6" s="201">
        <v>55.798508433301521</v>
      </c>
      <c r="M6" s="201">
        <v>36.649744717944465</v>
      </c>
      <c r="N6" s="201">
        <v>7.616022581046864</v>
      </c>
      <c r="O6" s="198" t="s">
        <v>908</v>
      </c>
      <c r="P6" s="152" t="s">
        <v>210</v>
      </c>
      <c r="Q6" s="152" t="s">
        <v>273</v>
      </c>
      <c r="R6" s="152" t="s">
        <v>274</v>
      </c>
      <c r="S6" s="152" t="s">
        <v>275</v>
      </c>
      <c r="T6" s="198" t="s">
        <v>917</v>
      </c>
    </row>
    <row r="7" spans="1:20" s="198" customFormat="1">
      <c r="A7" s="198" t="s">
        <v>406</v>
      </c>
      <c r="B7" s="152" t="s">
        <v>407</v>
      </c>
      <c r="C7" s="199">
        <v>703336</v>
      </c>
      <c r="D7" s="199">
        <v>6531980</v>
      </c>
      <c r="E7" s="200">
        <v>0.4</v>
      </c>
      <c r="F7" s="200">
        <v>0.5</v>
      </c>
      <c r="G7" s="4" t="s">
        <v>290</v>
      </c>
      <c r="H7" s="152" t="s">
        <v>204</v>
      </c>
      <c r="I7" s="152" t="s">
        <v>269</v>
      </c>
      <c r="J7" s="152" t="s">
        <v>270</v>
      </c>
      <c r="K7" s="152" t="s">
        <v>271</v>
      </c>
      <c r="L7" s="201">
        <v>70.467475087045258</v>
      </c>
      <c r="M7" s="201">
        <v>24.889380477848476</v>
      </c>
      <c r="N7" s="201">
        <v>4.6431444351062545</v>
      </c>
      <c r="O7" s="198" t="s">
        <v>908</v>
      </c>
      <c r="P7" s="152" t="s">
        <v>212</v>
      </c>
      <c r="Q7" s="152" t="s">
        <v>273</v>
      </c>
      <c r="R7" s="152" t="s">
        <v>274</v>
      </c>
      <c r="S7" s="152" t="s">
        <v>275</v>
      </c>
      <c r="T7" s="198" t="s">
        <v>918</v>
      </c>
    </row>
    <row r="8" spans="1:20" s="198" customFormat="1">
      <c r="A8" s="198" t="s">
        <v>408</v>
      </c>
      <c r="B8" s="152" t="s">
        <v>409</v>
      </c>
      <c r="C8" s="199">
        <v>700591</v>
      </c>
      <c r="D8" s="199">
        <v>6527602</v>
      </c>
      <c r="E8" s="200">
        <v>0.15</v>
      </c>
      <c r="F8" s="200">
        <v>0.5</v>
      </c>
      <c r="G8" s="152" t="s">
        <v>106</v>
      </c>
      <c r="H8" s="152" t="s">
        <v>204</v>
      </c>
      <c r="I8" s="152" t="s">
        <v>269</v>
      </c>
      <c r="J8" s="152" t="s">
        <v>286</v>
      </c>
      <c r="K8" s="152" t="s">
        <v>282</v>
      </c>
      <c r="L8" s="201">
        <v>41.28609653439937</v>
      </c>
      <c r="M8" s="201">
        <v>52.27439175357339</v>
      </c>
      <c r="N8" s="201">
        <v>6.4976841647594483</v>
      </c>
      <c r="O8" s="198" t="s">
        <v>597</v>
      </c>
      <c r="P8" s="152" t="s">
        <v>209</v>
      </c>
      <c r="Q8" s="152" t="s">
        <v>273</v>
      </c>
      <c r="R8" s="152" t="s">
        <v>274</v>
      </c>
      <c r="S8" s="152" t="s">
        <v>275</v>
      </c>
      <c r="T8" s="198" t="s">
        <v>919</v>
      </c>
    </row>
    <row r="9" spans="1:20" s="198" customFormat="1">
      <c r="A9" s="198" t="s">
        <v>410</v>
      </c>
      <c r="B9" s="152" t="s">
        <v>411</v>
      </c>
      <c r="C9" s="199">
        <v>694930</v>
      </c>
      <c r="D9" s="199">
        <v>6512714</v>
      </c>
      <c r="E9" s="200">
        <v>0.2</v>
      </c>
      <c r="F9" s="200">
        <v>0.4</v>
      </c>
      <c r="G9" s="152" t="s">
        <v>290</v>
      </c>
      <c r="H9" s="152" t="s">
        <v>287</v>
      </c>
      <c r="I9" s="152" t="s">
        <v>269</v>
      </c>
      <c r="J9" s="152" t="s">
        <v>270</v>
      </c>
      <c r="K9" s="152" t="s">
        <v>271</v>
      </c>
      <c r="L9" s="201">
        <v>47.188493515131356</v>
      </c>
      <c r="M9" s="201">
        <v>30.870335882939806</v>
      </c>
      <c r="N9" s="201">
        <v>21.992351180578652</v>
      </c>
      <c r="O9" s="198" t="s">
        <v>909</v>
      </c>
      <c r="P9" s="152" t="s">
        <v>208</v>
      </c>
      <c r="Q9" s="152" t="s">
        <v>273</v>
      </c>
      <c r="R9" s="152" t="s">
        <v>288</v>
      </c>
      <c r="S9" s="152" t="s">
        <v>288</v>
      </c>
      <c r="T9" s="198" t="s">
        <v>916</v>
      </c>
    </row>
    <row r="10" spans="1:20" s="198" customFormat="1">
      <c r="A10" s="198" t="s">
        <v>412</v>
      </c>
      <c r="B10" s="152" t="s">
        <v>413</v>
      </c>
      <c r="C10" s="199">
        <v>698718</v>
      </c>
      <c r="D10" s="199">
        <v>6516829</v>
      </c>
      <c r="E10" s="200">
        <v>0.4</v>
      </c>
      <c r="F10" s="200">
        <v>0.7</v>
      </c>
      <c r="G10" s="4" t="s">
        <v>290</v>
      </c>
      <c r="H10" s="152" t="s">
        <v>204</v>
      </c>
      <c r="I10" s="152" t="s">
        <v>269</v>
      </c>
      <c r="J10" s="152" t="s">
        <v>289</v>
      </c>
      <c r="K10" s="152" t="s">
        <v>271</v>
      </c>
      <c r="L10" s="201">
        <v>77.708343595086987</v>
      </c>
      <c r="M10" s="201">
        <v>19.47276135897193</v>
      </c>
      <c r="N10" s="201">
        <v>2.9017397619273155</v>
      </c>
      <c r="O10" s="198" t="s">
        <v>908</v>
      </c>
      <c r="P10" s="152" t="s">
        <v>213</v>
      </c>
      <c r="Q10" s="152" t="s">
        <v>273</v>
      </c>
      <c r="R10" s="152" t="s">
        <v>274</v>
      </c>
      <c r="S10" s="152" t="s">
        <v>275</v>
      </c>
      <c r="T10" s="198" t="s">
        <v>920</v>
      </c>
    </row>
    <row r="11" spans="1:20" s="198" customFormat="1">
      <c r="A11" s="198" t="s">
        <v>414</v>
      </c>
      <c r="B11" s="152" t="s">
        <v>415</v>
      </c>
      <c r="C11" s="199">
        <v>696340</v>
      </c>
      <c r="D11" s="199">
        <v>6521248</v>
      </c>
      <c r="E11" s="200">
        <v>0.6</v>
      </c>
      <c r="F11" s="200">
        <v>0.8</v>
      </c>
      <c r="G11" s="152" t="s">
        <v>106</v>
      </c>
      <c r="H11" s="152" t="s">
        <v>204</v>
      </c>
      <c r="I11" s="152" t="s">
        <v>269</v>
      </c>
      <c r="J11" s="152" t="s">
        <v>270</v>
      </c>
      <c r="K11" s="152" t="s">
        <v>271</v>
      </c>
      <c r="L11" s="201">
        <v>39.185104845799643</v>
      </c>
      <c r="M11" s="201">
        <v>47.329243665294257</v>
      </c>
      <c r="N11" s="201">
        <v>13.532748970691921</v>
      </c>
      <c r="O11" s="198" t="s">
        <v>597</v>
      </c>
      <c r="P11" s="152" t="s">
        <v>211</v>
      </c>
      <c r="Q11" s="152" t="s">
        <v>273</v>
      </c>
      <c r="R11" s="152" t="s">
        <v>274</v>
      </c>
      <c r="S11" s="152" t="s">
        <v>275</v>
      </c>
      <c r="T11" s="198" t="s">
        <v>333</v>
      </c>
    </row>
    <row r="12" spans="1:20" s="198" customFormat="1">
      <c r="A12" s="198" t="s">
        <v>416</v>
      </c>
      <c r="B12" s="152" t="s">
        <v>417</v>
      </c>
      <c r="C12" s="199">
        <v>703536</v>
      </c>
      <c r="D12" s="199">
        <v>6514753</v>
      </c>
      <c r="E12" s="200">
        <v>0.7</v>
      </c>
      <c r="F12" s="200">
        <v>0.9</v>
      </c>
      <c r="G12" s="152" t="s">
        <v>290</v>
      </c>
      <c r="H12" s="152" t="s">
        <v>204</v>
      </c>
      <c r="I12" s="152" t="s">
        <v>269</v>
      </c>
      <c r="J12" s="152" t="s">
        <v>270</v>
      </c>
      <c r="K12" s="152" t="s">
        <v>271</v>
      </c>
      <c r="L12" s="201">
        <v>66.289388892751276</v>
      </c>
      <c r="M12" s="201">
        <v>28.625179337761736</v>
      </c>
      <c r="N12" s="201">
        <v>5.0854317694869842</v>
      </c>
      <c r="O12" s="198" t="s">
        <v>908</v>
      </c>
      <c r="P12" s="152" t="s">
        <v>272</v>
      </c>
      <c r="Q12" s="152" t="s">
        <v>273</v>
      </c>
      <c r="R12" s="152" t="s">
        <v>274</v>
      </c>
      <c r="S12" s="152" t="s">
        <v>275</v>
      </c>
      <c r="T12" s="198" t="s">
        <v>608</v>
      </c>
    </row>
    <row r="13" spans="1:20" s="198" customFormat="1">
      <c r="A13" s="198" t="s">
        <v>418</v>
      </c>
      <c r="B13" s="152" t="s">
        <v>419</v>
      </c>
      <c r="C13" s="199">
        <v>706602</v>
      </c>
      <c r="D13" s="199">
        <v>6530127</v>
      </c>
      <c r="E13" s="200">
        <v>0.5</v>
      </c>
      <c r="F13" s="200">
        <v>0.7</v>
      </c>
      <c r="G13" s="4" t="s">
        <v>290</v>
      </c>
      <c r="H13" s="152" t="s">
        <v>204</v>
      </c>
      <c r="I13" s="152" t="s">
        <v>269</v>
      </c>
      <c r="J13" s="152" t="s">
        <v>270</v>
      </c>
      <c r="K13" s="152" t="s">
        <v>271</v>
      </c>
      <c r="L13" s="201">
        <v>75.860568274734263</v>
      </c>
      <c r="M13" s="201">
        <v>21.988997001907876</v>
      </c>
      <c r="N13" s="201">
        <v>2.1391605342055051</v>
      </c>
      <c r="O13" s="198" t="s">
        <v>908</v>
      </c>
      <c r="P13" s="152" t="s">
        <v>209</v>
      </c>
      <c r="Q13" s="152" t="s">
        <v>273</v>
      </c>
      <c r="R13" s="152" t="s">
        <v>274</v>
      </c>
      <c r="S13" s="152" t="s">
        <v>275</v>
      </c>
      <c r="T13" s="198" t="s">
        <v>608</v>
      </c>
    </row>
    <row r="14" spans="1:20" s="198" customFormat="1">
      <c r="A14" s="198" t="s">
        <v>420</v>
      </c>
      <c r="B14" s="152" t="s">
        <v>421</v>
      </c>
      <c r="C14" s="199">
        <v>705177</v>
      </c>
      <c r="D14" s="199">
        <v>6527671</v>
      </c>
      <c r="E14" s="200">
        <v>0.5</v>
      </c>
      <c r="F14" s="200">
        <v>0.6</v>
      </c>
      <c r="G14" s="152" t="s">
        <v>290</v>
      </c>
      <c r="H14" s="152" t="s">
        <v>204</v>
      </c>
      <c r="I14" s="152" t="s">
        <v>269</v>
      </c>
      <c r="J14" s="152" t="s">
        <v>270</v>
      </c>
      <c r="K14" s="152" t="s">
        <v>271</v>
      </c>
      <c r="L14" s="201">
        <v>68.407189603033331</v>
      </c>
      <c r="M14" s="201">
        <v>29.528294545430477</v>
      </c>
      <c r="N14" s="201">
        <v>2.0645158515361861</v>
      </c>
      <c r="O14" s="198" t="s">
        <v>908</v>
      </c>
      <c r="P14" s="152" t="s">
        <v>272</v>
      </c>
      <c r="Q14" s="152" t="s">
        <v>273</v>
      </c>
      <c r="R14" s="152" t="s">
        <v>274</v>
      </c>
      <c r="S14" s="152" t="s">
        <v>275</v>
      </c>
      <c r="T14" s="198" t="s">
        <v>608</v>
      </c>
    </row>
    <row r="15" spans="1:20" s="198" customFormat="1">
      <c r="A15" s="198" t="s">
        <v>422</v>
      </c>
      <c r="B15" s="152" t="s">
        <v>423</v>
      </c>
      <c r="C15" s="199">
        <v>705586</v>
      </c>
      <c r="D15" s="199">
        <v>6523397</v>
      </c>
      <c r="E15" s="200">
        <v>0.05</v>
      </c>
      <c r="F15" s="200">
        <v>0.1</v>
      </c>
      <c r="G15" s="152" t="s">
        <v>290</v>
      </c>
      <c r="H15" s="152" t="s">
        <v>204</v>
      </c>
      <c r="I15" s="152" t="s">
        <v>276</v>
      </c>
      <c r="J15" s="152" t="s">
        <v>270</v>
      </c>
      <c r="K15" s="152" t="s">
        <v>271</v>
      </c>
      <c r="L15" s="201">
        <v>69.319194317009845</v>
      </c>
      <c r="M15" s="201">
        <v>24.679339592446389</v>
      </c>
      <c r="N15" s="201">
        <v>6.0014660905437598</v>
      </c>
      <c r="O15" s="198" t="s">
        <v>908</v>
      </c>
      <c r="P15" s="152" t="s">
        <v>209</v>
      </c>
      <c r="Q15" s="152" t="s">
        <v>273</v>
      </c>
      <c r="R15" s="152" t="s">
        <v>274</v>
      </c>
      <c r="S15" s="152" t="s">
        <v>275</v>
      </c>
      <c r="T15" s="198" t="s">
        <v>292</v>
      </c>
    </row>
    <row r="16" spans="1:20" s="198" customFormat="1">
      <c r="A16" s="198" t="s">
        <v>424</v>
      </c>
      <c r="B16" s="152" t="s">
        <v>425</v>
      </c>
      <c r="C16" s="199">
        <v>703339</v>
      </c>
      <c r="D16" s="199">
        <v>6520535</v>
      </c>
      <c r="E16" s="200">
        <v>0.4</v>
      </c>
      <c r="F16" s="200">
        <v>0.6</v>
      </c>
      <c r="G16" s="152" t="s">
        <v>106</v>
      </c>
      <c r="H16" s="152" t="s">
        <v>204</v>
      </c>
      <c r="I16" s="152" t="s">
        <v>269</v>
      </c>
      <c r="J16" s="152" t="s">
        <v>281</v>
      </c>
      <c r="K16" s="152" t="s">
        <v>282</v>
      </c>
      <c r="L16" s="201">
        <v>47.576284558774788</v>
      </c>
      <c r="M16" s="201">
        <v>50.884401312736188</v>
      </c>
      <c r="N16" s="201">
        <v>1.5393141284890275</v>
      </c>
      <c r="O16" s="198" t="s">
        <v>597</v>
      </c>
      <c r="P16" s="152" t="s">
        <v>209</v>
      </c>
      <c r="Q16" s="152" t="s">
        <v>273</v>
      </c>
      <c r="R16" s="152" t="s">
        <v>274</v>
      </c>
      <c r="S16" s="152" t="s">
        <v>275</v>
      </c>
      <c r="T16" s="198" t="s">
        <v>608</v>
      </c>
    </row>
    <row r="17" spans="1:20" s="198" customFormat="1">
      <c r="A17" s="198" t="s">
        <v>426</v>
      </c>
      <c r="B17" s="152" t="s">
        <v>427</v>
      </c>
      <c r="C17" s="199">
        <v>706054</v>
      </c>
      <c r="D17" s="199">
        <v>6519118</v>
      </c>
      <c r="E17" s="200">
        <v>0.5</v>
      </c>
      <c r="F17" s="200">
        <v>0.7</v>
      </c>
      <c r="G17" s="152" t="s">
        <v>106</v>
      </c>
      <c r="H17" s="152" t="s">
        <v>204</v>
      </c>
      <c r="I17" s="152" t="s">
        <v>269</v>
      </c>
      <c r="J17" s="152" t="s">
        <v>293</v>
      </c>
      <c r="K17" s="152" t="s">
        <v>294</v>
      </c>
      <c r="L17" s="201">
        <v>40.940709184717633</v>
      </c>
      <c r="M17" s="201">
        <v>48.622641346847765</v>
      </c>
      <c r="N17" s="201">
        <v>10.436649468434601</v>
      </c>
      <c r="O17" s="198" t="s">
        <v>597</v>
      </c>
      <c r="P17" s="152" t="s">
        <v>210</v>
      </c>
      <c r="Q17" s="152" t="s">
        <v>273</v>
      </c>
      <c r="R17" s="152" t="s">
        <v>274</v>
      </c>
      <c r="S17" s="152" t="s">
        <v>275</v>
      </c>
      <c r="T17" s="198" t="s">
        <v>608</v>
      </c>
    </row>
    <row r="18" spans="1:20" s="198" customFormat="1">
      <c r="A18" s="198" t="s">
        <v>428</v>
      </c>
      <c r="B18" s="152" t="s">
        <v>429</v>
      </c>
      <c r="C18" s="199">
        <v>707951</v>
      </c>
      <c r="D18" s="199">
        <v>6516603</v>
      </c>
      <c r="E18" s="200">
        <v>0.7</v>
      </c>
      <c r="F18" s="200">
        <v>0.8</v>
      </c>
      <c r="G18" s="4" t="s">
        <v>290</v>
      </c>
      <c r="H18" s="152" t="s">
        <v>204</v>
      </c>
      <c r="I18" s="152" t="s">
        <v>276</v>
      </c>
      <c r="J18" s="152" t="s">
        <v>295</v>
      </c>
      <c r="K18" s="152" t="s">
        <v>296</v>
      </c>
      <c r="L18" s="201">
        <v>78.510056014937319</v>
      </c>
      <c r="M18" s="201">
        <v>19.027180581488395</v>
      </c>
      <c r="N18" s="201">
        <v>2.5491331021605763</v>
      </c>
      <c r="O18" s="198" t="s">
        <v>908</v>
      </c>
      <c r="P18" s="152" t="s">
        <v>297</v>
      </c>
      <c r="Q18" s="152" t="s">
        <v>273</v>
      </c>
      <c r="R18" s="152" t="s">
        <v>288</v>
      </c>
      <c r="S18" s="152" t="s">
        <v>288</v>
      </c>
      <c r="T18" s="198" t="s">
        <v>914</v>
      </c>
    </row>
    <row r="19" spans="1:20" s="198" customFormat="1">
      <c r="A19" s="198" t="s">
        <v>430</v>
      </c>
      <c r="B19" s="152" t="s">
        <v>431</v>
      </c>
      <c r="C19" s="199">
        <v>715982.03</v>
      </c>
      <c r="D19" s="199">
        <v>6518556.2699999996</v>
      </c>
      <c r="E19" s="200">
        <v>1.3</v>
      </c>
      <c r="F19" s="200">
        <v>1.4</v>
      </c>
      <c r="G19" s="151" t="s">
        <v>907</v>
      </c>
      <c r="H19" s="152" t="s">
        <v>204</v>
      </c>
      <c r="I19" s="152" t="s">
        <v>276</v>
      </c>
      <c r="J19" s="152" t="s">
        <v>270</v>
      </c>
      <c r="K19" s="152" t="s">
        <v>271</v>
      </c>
      <c r="L19" s="201">
        <v>46.972073853484218</v>
      </c>
      <c r="M19" s="201">
        <v>41.310413341274568</v>
      </c>
      <c r="N19" s="201">
        <v>11.669017272185824</v>
      </c>
      <c r="O19" s="198" t="s">
        <v>908</v>
      </c>
      <c r="P19" s="152">
        <v>5</v>
      </c>
      <c r="Q19" s="152" t="s">
        <v>273</v>
      </c>
      <c r="R19" s="152" t="s">
        <v>274</v>
      </c>
      <c r="S19" s="152" t="s">
        <v>275</v>
      </c>
      <c r="T19" s="198" t="s">
        <v>598</v>
      </c>
    </row>
    <row r="20" spans="1:20" s="198" customFormat="1">
      <c r="A20" s="198" t="s">
        <v>432</v>
      </c>
      <c r="B20" s="152" t="s">
        <v>433</v>
      </c>
      <c r="C20" s="199">
        <v>713929.71</v>
      </c>
      <c r="D20" s="199">
        <v>6494051.2599999998</v>
      </c>
      <c r="E20" s="200">
        <v>2</v>
      </c>
      <c r="F20" s="200">
        <v>2.2000000000000002</v>
      </c>
      <c r="G20" s="152" t="s">
        <v>200</v>
      </c>
      <c r="H20" s="152" t="s">
        <v>204</v>
      </c>
      <c r="I20" s="152" t="s">
        <v>269</v>
      </c>
      <c r="J20" s="152" t="s">
        <v>270</v>
      </c>
      <c r="K20" s="152" t="s">
        <v>271</v>
      </c>
      <c r="L20" s="201">
        <v>47.504752364160929</v>
      </c>
      <c r="M20" s="201">
        <v>38.837081263022917</v>
      </c>
      <c r="N20" s="201">
        <v>13.658166372816156</v>
      </c>
      <c r="O20" s="198" t="s">
        <v>908</v>
      </c>
      <c r="P20" s="152" t="s">
        <v>298</v>
      </c>
      <c r="Q20" s="152" t="s">
        <v>273</v>
      </c>
      <c r="R20" s="152" t="s">
        <v>279</v>
      </c>
      <c r="S20" s="152" t="s">
        <v>299</v>
      </c>
      <c r="T20" s="198" t="s">
        <v>608</v>
      </c>
    </row>
    <row r="21" spans="1:20" s="198" customFormat="1">
      <c r="A21" s="198" t="s">
        <v>432</v>
      </c>
      <c r="B21" s="152" t="s">
        <v>434</v>
      </c>
      <c r="C21" s="199">
        <v>713929.71</v>
      </c>
      <c r="D21" s="199">
        <v>6494051.2599999998</v>
      </c>
      <c r="E21" s="200">
        <v>3</v>
      </c>
      <c r="F21" s="200">
        <v>3.3</v>
      </c>
      <c r="G21" s="152" t="s">
        <v>201</v>
      </c>
      <c r="H21" s="152" t="s">
        <v>204</v>
      </c>
      <c r="I21" s="152" t="s">
        <v>269</v>
      </c>
      <c r="J21" s="152" t="s">
        <v>270</v>
      </c>
      <c r="K21" s="152" t="s">
        <v>271</v>
      </c>
      <c r="L21" s="201">
        <v>34.263703978393806</v>
      </c>
      <c r="M21" s="201">
        <v>46.669943045857174</v>
      </c>
      <c r="N21" s="201">
        <v>19.0030772029499</v>
      </c>
      <c r="O21" s="198" t="s">
        <v>910</v>
      </c>
      <c r="P21" s="152" t="s">
        <v>208</v>
      </c>
      <c r="Q21" s="152" t="s">
        <v>300</v>
      </c>
      <c r="R21" s="152" t="s">
        <v>216</v>
      </c>
      <c r="S21" s="152" t="s">
        <v>301</v>
      </c>
      <c r="T21" s="198" t="s">
        <v>608</v>
      </c>
    </row>
    <row r="22" spans="1:20" s="198" customFormat="1">
      <c r="A22" s="198" t="s">
        <v>432</v>
      </c>
      <c r="B22" s="152" t="s">
        <v>435</v>
      </c>
      <c r="C22" s="199">
        <v>713929.71</v>
      </c>
      <c r="D22" s="199">
        <v>6494051.2599999998</v>
      </c>
      <c r="E22" s="200">
        <v>5.3</v>
      </c>
      <c r="F22" s="200">
        <v>5.5</v>
      </c>
      <c r="G22" s="152" t="s">
        <v>202</v>
      </c>
      <c r="H22" s="152" t="s">
        <v>204</v>
      </c>
      <c r="I22" s="152" t="s">
        <v>276</v>
      </c>
      <c r="J22" s="152" t="s">
        <v>270</v>
      </c>
      <c r="K22" s="152" t="s">
        <v>271</v>
      </c>
      <c r="L22" s="201">
        <v>31.793451205905072</v>
      </c>
      <c r="M22" s="201">
        <v>48.693027207964988</v>
      </c>
      <c r="N22" s="201">
        <v>19.513521586129947</v>
      </c>
      <c r="O22" s="198" t="s">
        <v>910</v>
      </c>
      <c r="P22" s="152" t="s">
        <v>210</v>
      </c>
      <c r="Q22" s="152" t="s">
        <v>300</v>
      </c>
      <c r="R22" s="152" t="s">
        <v>216</v>
      </c>
      <c r="S22" s="152" t="s">
        <v>301</v>
      </c>
      <c r="T22" s="198" t="s">
        <v>913</v>
      </c>
    </row>
    <row r="23" spans="1:20" s="198" customFormat="1">
      <c r="A23" s="198" t="s">
        <v>432</v>
      </c>
      <c r="B23" s="152" t="s">
        <v>436</v>
      </c>
      <c r="C23" s="199">
        <v>713929.71</v>
      </c>
      <c r="D23" s="199">
        <v>6494051.2599999998</v>
      </c>
      <c r="E23" s="200">
        <v>7.2</v>
      </c>
      <c r="F23" s="200">
        <v>7.4</v>
      </c>
      <c r="G23" s="152" t="s">
        <v>203</v>
      </c>
      <c r="H23" s="152" t="s">
        <v>204</v>
      </c>
      <c r="I23" s="152" t="s">
        <v>269</v>
      </c>
      <c r="J23" s="152" t="s">
        <v>289</v>
      </c>
      <c r="K23" s="152" t="s">
        <v>271</v>
      </c>
      <c r="L23" s="201">
        <v>30.652309806703315</v>
      </c>
      <c r="M23" s="201">
        <v>39.717314683454511</v>
      </c>
      <c r="N23" s="201">
        <v>29.630375509842168</v>
      </c>
      <c r="O23" s="198" t="s">
        <v>910</v>
      </c>
      <c r="P23" s="152" t="s">
        <v>210</v>
      </c>
      <c r="Q23" s="152" t="s">
        <v>300</v>
      </c>
      <c r="R23" s="152" t="s">
        <v>216</v>
      </c>
      <c r="S23" s="152" t="s">
        <v>301</v>
      </c>
      <c r="T23" s="198" t="s">
        <v>608</v>
      </c>
    </row>
    <row r="24" spans="1:20" s="198" customFormat="1">
      <c r="A24" s="198" t="s">
        <v>437</v>
      </c>
      <c r="B24" s="152" t="s">
        <v>438</v>
      </c>
      <c r="C24" s="199">
        <v>726852</v>
      </c>
      <c r="D24" s="199">
        <v>6524167</v>
      </c>
      <c r="E24" s="200">
        <v>0.6</v>
      </c>
      <c r="F24" s="200">
        <v>1</v>
      </c>
      <c r="G24" s="152" t="s">
        <v>106</v>
      </c>
      <c r="H24" s="152" t="s">
        <v>204</v>
      </c>
      <c r="I24" s="152" t="s">
        <v>269</v>
      </c>
      <c r="J24" s="152" t="s">
        <v>270</v>
      </c>
      <c r="K24" s="152" t="s">
        <v>271</v>
      </c>
      <c r="L24" s="201">
        <v>42.381974431818179</v>
      </c>
      <c r="M24" s="201">
        <v>40.390042613636361</v>
      </c>
      <c r="N24" s="201">
        <v>21.744538352272723</v>
      </c>
      <c r="O24" s="198" t="s">
        <v>909</v>
      </c>
      <c r="P24" s="152" t="s">
        <v>208</v>
      </c>
      <c r="Q24" s="152" t="s">
        <v>273</v>
      </c>
      <c r="R24" s="152" t="s">
        <v>288</v>
      </c>
      <c r="S24" s="152" t="s">
        <v>288</v>
      </c>
      <c r="T24" s="198" t="s">
        <v>608</v>
      </c>
    </row>
    <row r="25" spans="1:20" s="198" customFormat="1">
      <c r="A25" s="202" t="s">
        <v>439</v>
      </c>
      <c r="B25" s="151" t="s">
        <v>440</v>
      </c>
      <c r="C25" s="203">
        <v>714679</v>
      </c>
      <c r="D25" s="203">
        <v>6522338</v>
      </c>
      <c r="E25" s="204">
        <v>0.5</v>
      </c>
      <c r="F25" s="204">
        <v>0.7</v>
      </c>
      <c r="G25" s="151" t="s">
        <v>907</v>
      </c>
      <c r="H25" s="151" t="s">
        <v>287</v>
      </c>
      <c r="I25" s="151" t="s">
        <v>276</v>
      </c>
      <c r="J25" s="151" t="s">
        <v>302</v>
      </c>
      <c r="K25" s="151" t="s">
        <v>303</v>
      </c>
      <c r="L25" s="205">
        <v>34.339103378206758</v>
      </c>
      <c r="M25" s="205">
        <v>50.433545705980308</v>
      </c>
      <c r="N25" s="205">
        <v>15.194919989839979</v>
      </c>
      <c r="O25" s="202" t="s">
        <v>910</v>
      </c>
      <c r="P25" s="151">
        <v>5</v>
      </c>
      <c r="Q25" s="151" t="s">
        <v>304</v>
      </c>
      <c r="R25" s="151" t="s">
        <v>288</v>
      </c>
      <c r="S25" s="151" t="s">
        <v>288</v>
      </c>
      <c r="T25" s="202" t="s">
        <v>915</v>
      </c>
    </row>
    <row r="26" spans="1:20" s="198" customFormat="1">
      <c r="A26" s="198" t="s">
        <v>441</v>
      </c>
      <c r="B26" s="152" t="s">
        <v>442</v>
      </c>
      <c r="C26" s="199">
        <v>708763</v>
      </c>
      <c r="D26" s="199">
        <v>6521808</v>
      </c>
      <c r="E26" s="200">
        <v>0.5</v>
      </c>
      <c r="F26" s="200">
        <v>0.7</v>
      </c>
      <c r="G26" s="152" t="s">
        <v>319</v>
      </c>
      <c r="H26" s="152" t="s">
        <v>204</v>
      </c>
      <c r="I26" s="152" t="s">
        <v>269</v>
      </c>
      <c r="J26" s="152" t="s">
        <v>281</v>
      </c>
      <c r="K26" s="152" t="s">
        <v>282</v>
      </c>
      <c r="L26" s="201">
        <v>54.11837926430843</v>
      </c>
      <c r="M26" s="201">
        <v>42.036921340265494</v>
      </c>
      <c r="N26" s="201">
        <v>3.8840488000781495</v>
      </c>
      <c r="O26" s="198" t="s">
        <v>908</v>
      </c>
      <c r="P26" s="152" t="s">
        <v>209</v>
      </c>
      <c r="Q26" s="152" t="s">
        <v>273</v>
      </c>
      <c r="R26" s="152" t="s">
        <v>274</v>
      </c>
      <c r="S26" s="152" t="s">
        <v>275</v>
      </c>
      <c r="T26" s="198" t="s">
        <v>334</v>
      </c>
    </row>
    <row r="27" spans="1:20" s="198" customFormat="1">
      <c r="A27" s="198" t="s">
        <v>443</v>
      </c>
      <c r="B27" s="152" t="s">
        <v>444</v>
      </c>
      <c r="C27" s="199">
        <v>742342</v>
      </c>
      <c r="D27" s="199">
        <v>6494925</v>
      </c>
      <c r="E27" s="200">
        <v>1.3</v>
      </c>
      <c r="F27" s="200">
        <v>1.5</v>
      </c>
      <c r="G27" s="152" t="s">
        <v>200</v>
      </c>
      <c r="H27" s="152" t="s">
        <v>204</v>
      </c>
      <c r="I27" s="152" t="s">
        <v>269</v>
      </c>
      <c r="J27" s="152" t="s">
        <v>305</v>
      </c>
      <c r="K27" s="152" t="s">
        <v>306</v>
      </c>
      <c r="L27" s="201">
        <v>33.590967846365523</v>
      </c>
      <c r="M27" s="201">
        <v>35.283583262998462</v>
      </c>
      <c r="N27" s="201">
        <v>31.061108092171441</v>
      </c>
      <c r="O27" s="198" t="s">
        <v>910</v>
      </c>
      <c r="P27" s="152" t="s">
        <v>210</v>
      </c>
      <c r="Q27" s="152" t="s">
        <v>273</v>
      </c>
      <c r="R27" s="152" t="s">
        <v>279</v>
      </c>
      <c r="S27" s="152" t="s">
        <v>307</v>
      </c>
      <c r="T27" s="198" t="s">
        <v>608</v>
      </c>
    </row>
    <row r="28" spans="1:20" s="198" customFormat="1">
      <c r="A28" s="198" t="s">
        <v>443</v>
      </c>
      <c r="B28" s="152" t="s">
        <v>445</v>
      </c>
      <c r="C28" s="199">
        <v>742342</v>
      </c>
      <c r="D28" s="199">
        <v>6494925</v>
      </c>
      <c r="E28" s="200">
        <v>3.3</v>
      </c>
      <c r="F28" s="200">
        <v>3.5</v>
      </c>
      <c r="G28" s="152" t="s">
        <v>201</v>
      </c>
      <c r="H28" s="152" t="s">
        <v>204</v>
      </c>
      <c r="I28" s="152" t="s">
        <v>269</v>
      </c>
      <c r="J28" s="152" t="s">
        <v>305</v>
      </c>
      <c r="K28" s="152" t="s">
        <v>306</v>
      </c>
      <c r="L28" s="201">
        <v>36.041149760048206</v>
      </c>
      <c r="M28" s="201">
        <v>36.354858934169272</v>
      </c>
      <c r="N28" s="201">
        <v>27.545513367718051</v>
      </c>
      <c r="O28" s="198" t="s">
        <v>910</v>
      </c>
      <c r="P28" s="152" t="s">
        <v>210</v>
      </c>
      <c r="Q28" s="152" t="s">
        <v>273</v>
      </c>
      <c r="R28" s="152" t="s">
        <v>279</v>
      </c>
      <c r="S28" s="152" t="s">
        <v>307</v>
      </c>
      <c r="T28" s="198" t="s">
        <v>608</v>
      </c>
    </row>
    <row r="29" spans="1:20" s="198" customFormat="1">
      <c r="A29" s="198" t="s">
        <v>446</v>
      </c>
      <c r="B29" s="152" t="s">
        <v>447</v>
      </c>
      <c r="C29" s="199">
        <v>736296</v>
      </c>
      <c r="D29" s="199">
        <v>6492558</v>
      </c>
      <c r="E29" s="200">
        <v>7.9</v>
      </c>
      <c r="F29" s="200">
        <v>8.1</v>
      </c>
      <c r="G29" s="152" t="s">
        <v>106</v>
      </c>
      <c r="H29" s="152" t="s">
        <v>204</v>
      </c>
      <c r="I29" s="152" t="s">
        <v>269</v>
      </c>
      <c r="J29" s="152" t="s">
        <v>270</v>
      </c>
      <c r="K29" s="152" t="s">
        <v>271</v>
      </c>
      <c r="L29" s="201">
        <v>36.870429987789237</v>
      </c>
      <c r="M29" s="201">
        <v>43.411508835523335</v>
      </c>
      <c r="N29" s="201">
        <v>19.779558108637385</v>
      </c>
      <c r="O29" s="198" t="s">
        <v>910</v>
      </c>
      <c r="P29" s="152" t="s">
        <v>210</v>
      </c>
      <c r="Q29" s="152" t="s">
        <v>273</v>
      </c>
      <c r="R29" s="152" t="s">
        <v>279</v>
      </c>
      <c r="S29" s="152" t="s">
        <v>307</v>
      </c>
      <c r="T29" s="198" t="s">
        <v>308</v>
      </c>
    </row>
    <row r="30" spans="1:20" s="198" customFormat="1">
      <c r="A30" s="198" t="s">
        <v>448</v>
      </c>
      <c r="B30" s="152" t="s">
        <v>449</v>
      </c>
      <c r="C30" s="199">
        <v>716790</v>
      </c>
      <c r="D30" s="199">
        <v>6498713</v>
      </c>
      <c r="E30" s="200">
        <v>0.1</v>
      </c>
      <c r="F30" s="200">
        <v>0.5</v>
      </c>
      <c r="G30" s="152" t="s">
        <v>290</v>
      </c>
      <c r="H30" s="152" t="s">
        <v>291</v>
      </c>
      <c r="I30" s="152" t="s">
        <v>269</v>
      </c>
      <c r="J30" s="152" t="s">
        <v>270</v>
      </c>
      <c r="K30" s="152" t="s">
        <v>271</v>
      </c>
      <c r="L30" s="201">
        <v>31.945610904651382</v>
      </c>
      <c r="M30" s="201">
        <v>52.72782108214713</v>
      </c>
      <c r="N30" s="201">
        <v>15.262063136428887</v>
      </c>
      <c r="O30" s="198" t="s">
        <v>910</v>
      </c>
      <c r="P30" s="152" t="s">
        <v>210</v>
      </c>
      <c r="Q30" s="152" t="s">
        <v>283</v>
      </c>
      <c r="R30" s="152" t="s">
        <v>284</v>
      </c>
      <c r="S30" s="152" t="s">
        <v>284</v>
      </c>
      <c r="T30" s="198" t="s">
        <v>608</v>
      </c>
    </row>
    <row r="31" spans="1:20" s="198" customFormat="1">
      <c r="A31" s="198" t="s">
        <v>397</v>
      </c>
      <c r="B31" s="152" t="s">
        <v>312</v>
      </c>
      <c r="C31" s="199">
        <v>734099</v>
      </c>
      <c r="D31" s="199">
        <v>6535372</v>
      </c>
      <c r="E31" s="200">
        <v>7.6</v>
      </c>
      <c r="F31" s="200">
        <v>7.7</v>
      </c>
      <c r="G31" s="152" t="s">
        <v>201</v>
      </c>
      <c r="H31" s="152" t="s">
        <v>204</v>
      </c>
      <c r="I31" s="152" t="s">
        <v>269</v>
      </c>
      <c r="J31" s="152" t="s">
        <v>289</v>
      </c>
      <c r="K31" s="152" t="s">
        <v>271</v>
      </c>
      <c r="L31" s="201">
        <v>31.482222531680822</v>
      </c>
      <c r="M31" s="201">
        <v>32.859292577635422</v>
      </c>
      <c r="N31" s="201">
        <v>35.623812839437399</v>
      </c>
      <c r="O31" s="198" t="s">
        <v>911</v>
      </c>
      <c r="P31" s="152" t="s">
        <v>210</v>
      </c>
      <c r="Q31" s="152" t="s">
        <v>273</v>
      </c>
      <c r="R31" s="152" t="s">
        <v>310</v>
      </c>
      <c r="S31" s="152" t="s">
        <v>311</v>
      </c>
      <c r="T31" s="198" t="s">
        <v>608</v>
      </c>
    </row>
    <row r="32" spans="1:20" s="198" customFormat="1">
      <c r="A32" s="198" t="s">
        <v>397</v>
      </c>
      <c r="B32" s="152" t="s">
        <v>309</v>
      </c>
      <c r="C32" s="199">
        <v>734099</v>
      </c>
      <c r="D32" s="199">
        <v>6535372</v>
      </c>
      <c r="E32" s="200">
        <v>5.6</v>
      </c>
      <c r="F32" s="200">
        <v>5.8</v>
      </c>
      <c r="G32" s="152" t="s">
        <v>200</v>
      </c>
      <c r="H32" s="152" t="s">
        <v>204</v>
      </c>
      <c r="I32" s="152" t="s">
        <v>276</v>
      </c>
      <c r="J32" s="152" t="s">
        <v>289</v>
      </c>
      <c r="K32" s="152" t="s">
        <v>271</v>
      </c>
      <c r="L32" s="201">
        <v>30.897166023877531</v>
      </c>
      <c r="M32" s="201">
        <v>34.044324150004606</v>
      </c>
      <c r="N32" s="201">
        <v>35.058509826117856</v>
      </c>
      <c r="O32" s="198" t="s">
        <v>911</v>
      </c>
      <c r="P32" s="152" t="s">
        <v>210</v>
      </c>
      <c r="Q32" s="152" t="s">
        <v>273</v>
      </c>
      <c r="R32" s="152" t="s">
        <v>310</v>
      </c>
      <c r="S32" s="152" t="s">
        <v>311</v>
      </c>
      <c r="T32" s="198" t="s">
        <v>608</v>
      </c>
    </row>
    <row r="33" spans="1:20" s="198" customFormat="1">
      <c r="A33" s="198" t="s">
        <v>397</v>
      </c>
      <c r="B33" s="152" t="s">
        <v>313</v>
      </c>
      <c r="C33" s="199">
        <v>734099</v>
      </c>
      <c r="D33" s="199">
        <v>6535372</v>
      </c>
      <c r="E33" s="200">
        <v>8.4</v>
      </c>
      <c r="F33" s="200">
        <v>8.6</v>
      </c>
      <c r="G33" s="152" t="s">
        <v>202</v>
      </c>
      <c r="H33" s="152" t="s">
        <v>204</v>
      </c>
      <c r="I33" s="152" t="s">
        <v>276</v>
      </c>
      <c r="J33" s="152" t="s">
        <v>305</v>
      </c>
      <c r="K33" s="152" t="s">
        <v>306</v>
      </c>
      <c r="L33" s="201">
        <v>31.884128777734958</v>
      </c>
      <c r="M33" s="201">
        <v>44.118455137458277</v>
      </c>
      <c r="N33" s="201">
        <v>23.997416084806765</v>
      </c>
      <c r="O33" s="198" t="s">
        <v>910</v>
      </c>
      <c r="P33" s="152" t="s">
        <v>210</v>
      </c>
      <c r="Q33" s="152" t="s">
        <v>273</v>
      </c>
      <c r="R33" s="152" t="s">
        <v>279</v>
      </c>
      <c r="S33" s="152" t="s">
        <v>314</v>
      </c>
      <c r="T33" s="198" t="s">
        <v>608</v>
      </c>
    </row>
    <row r="34" spans="1:20" s="198" customFormat="1">
      <c r="A34" s="198" t="s">
        <v>397</v>
      </c>
      <c r="B34" s="152" t="s">
        <v>315</v>
      </c>
      <c r="C34" s="199">
        <v>734099</v>
      </c>
      <c r="D34" s="199">
        <v>6535372</v>
      </c>
      <c r="E34" s="200">
        <v>9.8000000000000007</v>
      </c>
      <c r="F34" s="200">
        <v>10</v>
      </c>
      <c r="G34" s="152" t="s">
        <v>203</v>
      </c>
      <c r="H34" s="152" t="s">
        <v>204</v>
      </c>
      <c r="I34" s="152" t="s">
        <v>269</v>
      </c>
      <c r="J34" s="152" t="s">
        <v>305</v>
      </c>
      <c r="K34" s="152" t="s">
        <v>306</v>
      </c>
      <c r="L34" s="201">
        <v>33.562737694726835</v>
      </c>
      <c r="M34" s="201">
        <v>47.521062495428936</v>
      </c>
      <c r="N34" s="201">
        <v>18.916199809844212</v>
      </c>
      <c r="O34" s="198" t="s">
        <v>910</v>
      </c>
      <c r="P34" s="152" t="s">
        <v>210</v>
      </c>
      <c r="Q34" s="152" t="s">
        <v>273</v>
      </c>
      <c r="R34" s="152" t="s">
        <v>279</v>
      </c>
      <c r="S34" s="152" t="s">
        <v>314</v>
      </c>
      <c r="T34" s="198" t="s">
        <v>608</v>
      </c>
    </row>
    <row r="35" spans="1:20" s="198" customFormat="1">
      <c r="A35" s="198" t="s">
        <v>398</v>
      </c>
      <c r="B35" s="152" t="s">
        <v>317</v>
      </c>
      <c r="C35" s="199">
        <v>730134</v>
      </c>
      <c r="D35" s="199">
        <v>6533572</v>
      </c>
      <c r="E35" s="200">
        <v>2.6</v>
      </c>
      <c r="F35" s="200">
        <v>2.9</v>
      </c>
      <c r="G35" s="152" t="s">
        <v>201</v>
      </c>
      <c r="H35" s="152" t="s">
        <v>204</v>
      </c>
      <c r="I35" s="152" t="s">
        <v>269</v>
      </c>
      <c r="J35" s="152" t="s">
        <v>302</v>
      </c>
      <c r="K35" s="152" t="s">
        <v>303</v>
      </c>
      <c r="L35" s="201">
        <v>42.841198759903548</v>
      </c>
      <c r="M35" s="201">
        <v>35.40582509693774</v>
      </c>
      <c r="N35" s="201">
        <v>21.698746654654336</v>
      </c>
      <c r="O35" s="198" t="s">
        <v>909</v>
      </c>
      <c r="P35" s="152" t="s">
        <v>208</v>
      </c>
      <c r="Q35" s="152" t="s">
        <v>273</v>
      </c>
      <c r="R35" s="152" t="s">
        <v>279</v>
      </c>
      <c r="S35" s="152" t="s">
        <v>299</v>
      </c>
      <c r="T35" s="198" t="s">
        <v>608</v>
      </c>
    </row>
    <row r="36" spans="1:20" s="198" customFormat="1">
      <c r="A36" s="198" t="s">
        <v>398</v>
      </c>
      <c r="B36" s="152" t="s">
        <v>318</v>
      </c>
      <c r="C36" s="199">
        <v>730134</v>
      </c>
      <c r="D36" s="199">
        <v>6533572</v>
      </c>
      <c r="E36" s="200">
        <v>3.1</v>
      </c>
      <c r="F36" s="200">
        <v>3.3</v>
      </c>
      <c r="G36" s="152" t="s">
        <v>202</v>
      </c>
      <c r="H36" s="152" t="s">
        <v>204</v>
      </c>
      <c r="I36" s="152" t="s">
        <v>269</v>
      </c>
      <c r="J36" s="152" t="s">
        <v>302</v>
      </c>
      <c r="K36" s="152" t="s">
        <v>303</v>
      </c>
      <c r="L36" s="201">
        <v>38.291606736842112</v>
      </c>
      <c r="M36" s="201">
        <v>37.599108210526317</v>
      </c>
      <c r="N36" s="201">
        <v>24.109285052631581</v>
      </c>
      <c r="O36" s="198" t="s">
        <v>910</v>
      </c>
      <c r="P36" s="152" t="s">
        <v>210</v>
      </c>
      <c r="Q36" s="152" t="s">
        <v>273</v>
      </c>
      <c r="R36" s="152" t="s">
        <v>279</v>
      </c>
      <c r="S36" s="152" t="s">
        <v>307</v>
      </c>
      <c r="T36" s="198" t="s">
        <v>608</v>
      </c>
    </row>
    <row r="37" spans="1:20" s="198" customFormat="1">
      <c r="A37" s="198" t="s">
        <v>398</v>
      </c>
      <c r="B37" s="152" t="s">
        <v>316</v>
      </c>
      <c r="C37" s="199">
        <v>730134</v>
      </c>
      <c r="D37" s="199">
        <v>6533572</v>
      </c>
      <c r="E37" s="200">
        <v>1</v>
      </c>
      <c r="F37" s="200">
        <v>1.2</v>
      </c>
      <c r="G37" s="152" t="s">
        <v>200</v>
      </c>
      <c r="H37" s="152" t="s">
        <v>204</v>
      </c>
      <c r="I37" s="152" t="s">
        <v>276</v>
      </c>
      <c r="J37" s="152" t="s">
        <v>302</v>
      </c>
      <c r="K37" s="152" t="s">
        <v>303</v>
      </c>
      <c r="L37" s="201">
        <v>38.626264342198084</v>
      </c>
      <c r="M37" s="201">
        <v>48.126461596779365</v>
      </c>
      <c r="N37" s="201">
        <v>13.147274061022568</v>
      </c>
      <c r="O37" s="198" t="s">
        <v>597</v>
      </c>
      <c r="P37" s="152" t="s">
        <v>208</v>
      </c>
      <c r="Q37" s="152" t="s">
        <v>273</v>
      </c>
      <c r="R37" s="152" t="s">
        <v>279</v>
      </c>
      <c r="S37" s="152" t="s">
        <v>299</v>
      </c>
      <c r="T37" s="198" t="s">
        <v>608</v>
      </c>
    </row>
    <row r="38" spans="1:20" s="198" customFormat="1">
      <c r="A38" s="202" t="s">
        <v>337</v>
      </c>
      <c r="B38" s="151" t="s">
        <v>338</v>
      </c>
      <c r="C38" s="203">
        <v>738441</v>
      </c>
      <c r="D38" s="203">
        <v>6535647</v>
      </c>
      <c r="E38" s="204">
        <v>0.9</v>
      </c>
      <c r="F38" s="204">
        <v>1.3</v>
      </c>
      <c r="G38" s="151" t="s">
        <v>106</v>
      </c>
      <c r="H38" s="151" t="s">
        <v>287</v>
      </c>
      <c r="I38" s="151" t="s">
        <v>276</v>
      </c>
      <c r="J38" s="151" t="s">
        <v>302</v>
      </c>
      <c r="K38" s="151" t="s">
        <v>303</v>
      </c>
      <c r="L38" s="205">
        <v>35.331191363349369</v>
      </c>
      <c r="M38" s="205">
        <v>49.850156067976272</v>
      </c>
      <c r="N38" s="205">
        <v>14.876190518536962</v>
      </c>
      <c r="O38" s="202" t="s">
        <v>910</v>
      </c>
      <c r="P38" s="151" t="s">
        <v>208</v>
      </c>
      <c r="Q38" s="151" t="s">
        <v>273</v>
      </c>
      <c r="R38" s="151" t="s">
        <v>288</v>
      </c>
      <c r="S38" s="151" t="s">
        <v>288</v>
      </c>
      <c r="T38" s="202"/>
    </row>
    <row r="39" spans="1:20" s="198" customFormat="1">
      <c r="A39" s="198" t="s">
        <v>339</v>
      </c>
      <c r="B39" s="152" t="s">
        <v>340</v>
      </c>
      <c r="C39" s="199">
        <v>738095</v>
      </c>
      <c r="D39" s="199">
        <v>6516716</v>
      </c>
      <c r="E39" s="200">
        <v>0.9</v>
      </c>
      <c r="F39" s="200">
        <v>1.5</v>
      </c>
      <c r="G39" s="152" t="s">
        <v>106</v>
      </c>
      <c r="H39" s="152" t="s">
        <v>287</v>
      </c>
      <c r="I39" s="152" t="s">
        <v>269</v>
      </c>
      <c r="J39" s="152" t="s">
        <v>302</v>
      </c>
      <c r="K39" s="152" t="s">
        <v>303</v>
      </c>
      <c r="L39" s="201">
        <v>37.673601797442103</v>
      </c>
      <c r="M39" s="201">
        <v>40.918657103352921</v>
      </c>
      <c r="N39" s="201">
        <v>21.447231247839611</v>
      </c>
      <c r="O39" s="198" t="s">
        <v>910</v>
      </c>
      <c r="P39" s="152" t="s">
        <v>210</v>
      </c>
      <c r="Q39" s="152" t="s">
        <v>273</v>
      </c>
      <c r="R39" s="152" t="s">
        <v>288</v>
      </c>
      <c r="S39" s="152" t="s">
        <v>288</v>
      </c>
      <c r="T39" s="198" t="s">
        <v>608</v>
      </c>
    </row>
    <row r="40" spans="1:20" s="198" customFormat="1">
      <c r="A40" s="198" t="s">
        <v>341</v>
      </c>
      <c r="B40" s="152" t="s">
        <v>342</v>
      </c>
      <c r="C40" s="199">
        <v>696897</v>
      </c>
      <c r="D40" s="199">
        <v>6596992</v>
      </c>
      <c r="E40" s="200">
        <v>0.8</v>
      </c>
      <c r="F40" s="200">
        <v>1</v>
      </c>
      <c r="G40" s="152" t="s">
        <v>290</v>
      </c>
      <c r="H40" s="152" t="s">
        <v>287</v>
      </c>
      <c r="I40" s="152" t="s">
        <v>269</v>
      </c>
      <c r="J40" s="152" t="s">
        <v>293</v>
      </c>
      <c r="K40" s="152" t="s">
        <v>294</v>
      </c>
      <c r="L40" s="201">
        <v>85.603351462442674</v>
      </c>
      <c r="M40" s="201">
        <v>12.444186571092009</v>
      </c>
      <c r="N40" s="201">
        <v>1.9404571543146447</v>
      </c>
      <c r="O40" s="198" t="s">
        <v>596</v>
      </c>
      <c r="P40" s="152" t="s">
        <v>212</v>
      </c>
      <c r="Q40" s="152" t="s">
        <v>304</v>
      </c>
      <c r="R40" s="152" t="s">
        <v>274</v>
      </c>
      <c r="S40" s="152" t="s">
        <v>275</v>
      </c>
      <c r="T40" s="198" t="s">
        <v>921</v>
      </c>
    </row>
    <row r="41" spans="1:20" s="198" customFormat="1">
      <c r="A41" s="198" t="s">
        <v>343</v>
      </c>
      <c r="B41" s="152" t="s">
        <v>344</v>
      </c>
      <c r="C41" s="199">
        <v>693876</v>
      </c>
      <c r="D41" s="199">
        <v>6592679</v>
      </c>
      <c r="E41" s="200">
        <v>0.5</v>
      </c>
      <c r="F41" s="200">
        <v>0.8</v>
      </c>
      <c r="G41" s="152" t="s">
        <v>319</v>
      </c>
      <c r="H41" s="152" t="s">
        <v>291</v>
      </c>
      <c r="I41" s="152" t="s">
        <v>269</v>
      </c>
      <c r="J41" s="152" t="s">
        <v>320</v>
      </c>
      <c r="K41" s="152" t="s">
        <v>321</v>
      </c>
      <c r="L41" s="201">
        <v>-9999</v>
      </c>
      <c r="M41" s="201">
        <v>-9999</v>
      </c>
      <c r="N41" s="201">
        <v>-9999</v>
      </c>
      <c r="O41" s="198" t="s">
        <v>608</v>
      </c>
      <c r="P41" s="152" t="s">
        <v>212</v>
      </c>
      <c r="Q41" s="152" t="s">
        <v>304</v>
      </c>
      <c r="R41" s="152" t="s">
        <v>274</v>
      </c>
      <c r="S41" s="152" t="s">
        <v>275</v>
      </c>
      <c r="T41" s="198" t="s">
        <v>608</v>
      </c>
    </row>
    <row r="42" spans="1:20" s="198" customFormat="1">
      <c r="A42" s="198" t="s">
        <v>345</v>
      </c>
      <c r="B42" s="152" t="s">
        <v>346</v>
      </c>
      <c r="C42" s="199">
        <v>699060</v>
      </c>
      <c r="D42" s="199">
        <v>6590218</v>
      </c>
      <c r="E42" s="200">
        <v>0.1</v>
      </c>
      <c r="F42" s="200">
        <v>0.4</v>
      </c>
      <c r="G42" s="152" t="s">
        <v>106</v>
      </c>
      <c r="H42" s="152" t="s">
        <v>204</v>
      </c>
      <c r="I42" s="152" t="s">
        <v>269</v>
      </c>
      <c r="J42" s="152" t="s">
        <v>270</v>
      </c>
      <c r="K42" s="152" t="s">
        <v>271</v>
      </c>
      <c r="L42" s="201">
        <v>47.125812047425796</v>
      </c>
      <c r="M42" s="201">
        <v>52.194488740351709</v>
      </c>
      <c r="N42" s="201">
        <v>0.67969921222248741</v>
      </c>
      <c r="O42" s="198" t="s">
        <v>597</v>
      </c>
      <c r="P42" s="152">
        <v>10</v>
      </c>
      <c r="Q42" s="152" t="s">
        <v>322</v>
      </c>
      <c r="R42" s="152" t="s">
        <v>284</v>
      </c>
      <c r="S42" s="152" t="s">
        <v>284</v>
      </c>
      <c r="T42" s="198" t="s">
        <v>323</v>
      </c>
    </row>
    <row r="43" spans="1:20" s="198" customFormat="1">
      <c r="A43" s="198" t="s">
        <v>347</v>
      </c>
      <c r="B43" s="152" t="s">
        <v>348</v>
      </c>
      <c r="C43" s="199">
        <v>700436</v>
      </c>
      <c r="D43" s="199">
        <v>6585340</v>
      </c>
      <c r="E43" s="200">
        <v>0.1</v>
      </c>
      <c r="F43" s="200">
        <v>0.4</v>
      </c>
      <c r="G43" s="152" t="s">
        <v>595</v>
      </c>
      <c r="H43" s="152" t="s">
        <v>204</v>
      </c>
      <c r="I43" s="152" t="s">
        <v>269</v>
      </c>
      <c r="J43" s="152" t="s">
        <v>289</v>
      </c>
      <c r="K43" s="152" t="s">
        <v>271</v>
      </c>
      <c r="L43" s="201">
        <v>89.693307518317482</v>
      </c>
      <c r="M43" s="201">
        <v>8.2377012401301144</v>
      </c>
      <c r="N43" s="201">
        <v>2.0689912415523875</v>
      </c>
      <c r="O43" s="198" t="s">
        <v>596</v>
      </c>
      <c r="P43" s="152" t="s">
        <v>211</v>
      </c>
      <c r="Q43" s="152" t="s">
        <v>304</v>
      </c>
      <c r="R43" s="152" t="s">
        <v>274</v>
      </c>
      <c r="S43" s="152" t="s">
        <v>275</v>
      </c>
      <c r="T43" s="198" t="s">
        <v>922</v>
      </c>
    </row>
    <row r="44" spans="1:20" s="202" customFormat="1">
      <c r="A44" s="198" t="s">
        <v>349</v>
      </c>
      <c r="B44" s="152" t="s">
        <v>350</v>
      </c>
      <c r="C44" s="199">
        <v>695357</v>
      </c>
      <c r="D44" s="199">
        <v>6581261</v>
      </c>
      <c r="E44" s="200">
        <v>0.15</v>
      </c>
      <c r="F44" s="200">
        <v>0.4</v>
      </c>
      <c r="G44" s="152" t="s">
        <v>106</v>
      </c>
      <c r="H44" s="152" t="s">
        <v>204</v>
      </c>
      <c r="I44" s="152" t="s">
        <v>269</v>
      </c>
      <c r="J44" s="152" t="s">
        <v>289</v>
      </c>
      <c r="K44" s="152" t="s">
        <v>271</v>
      </c>
      <c r="L44" s="201">
        <v>-9999</v>
      </c>
      <c r="M44" s="201">
        <v>-9999</v>
      </c>
      <c r="N44" s="201">
        <v>-9999</v>
      </c>
      <c r="O44" s="198" t="s">
        <v>608</v>
      </c>
      <c r="P44" s="152" t="s">
        <v>210</v>
      </c>
      <c r="Q44" s="152" t="s">
        <v>322</v>
      </c>
      <c r="R44" s="152" t="s">
        <v>284</v>
      </c>
      <c r="S44" s="152" t="s">
        <v>284</v>
      </c>
      <c r="T44" s="198" t="s">
        <v>323</v>
      </c>
    </row>
    <row r="45" spans="1:20" s="202" customFormat="1">
      <c r="A45" s="198" t="s">
        <v>351</v>
      </c>
      <c r="B45" s="152" t="s">
        <v>352</v>
      </c>
      <c r="C45" s="199">
        <v>697134</v>
      </c>
      <c r="D45" s="199">
        <v>6578378</v>
      </c>
      <c r="E45" s="200">
        <v>0.1</v>
      </c>
      <c r="F45" s="200">
        <v>0.4</v>
      </c>
      <c r="G45" s="152" t="s">
        <v>106</v>
      </c>
      <c r="H45" s="152" t="s">
        <v>204</v>
      </c>
      <c r="I45" s="152" t="s">
        <v>269</v>
      </c>
      <c r="J45" s="152" t="s">
        <v>289</v>
      </c>
      <c r="K45" s="152" t="s">
        <v>271</v>
      </c>
      <c r="L45" s="201">
        <v>45.804833607704111</v>
      </c>
      <c r="M45" s="201">
        <v>50.661921644201975</v>
      </c>
      <c r="N45" s="201">
        <v>3.5724906311276921</v>
      </c>
      <c r="O45" s="198" t="s">
        <v>597</v>
      </c>
      <c r="P45" s="152" t="s">
        <v>210</v>
      </c>
      <c r="Q45" s="152" t="s">
        <v>322</v>
      </c>
      <c r="R45" s="152" t="s">
        <v>284</v>
      </c>
      <c r="S45" s="152" t="s">
        <v>284</v>
      </c>
      <c r="T45" s="198" t="s">
        <v>608</v>
      </c>
    </row>
    <row r="46" spans="1:20" s="198" customFormat="1">
      <c r="A46" s="198" t="s">
        <v>353</v>
      </c>
      <c r="B46" s="152" t="s">
        <v>354</v>
      </c>
      <c r="C46" s="199">
        <v>691087</v>
      </c>
      <c r="D46" s="199">
        <v>6580019</v>
      </c>
      <c r="E46" s="200">
        <v>0.1</v>
      </c>
      <c r="F46" s="200">
        <v>0.35</v>
      </c>
      <c r="G46" s="152" t="s">
        <v>290</v>
      </c>
      <c r="H46" s="152" t="s">
        <v>287</v>
      </c>
      <c r="I46" s="152" t="s">
        <v>269</v>
      </c>
      <c r="J46" s="152" t="s">
        <v>295</v>
      </c>
      <c r="K46" s="152" t="s">
        <v>296</v>
      </c>
      <c r="L46" s="201">
        <v>-9999</v>
      </c>
      <c r="M46" s="201">
        <v>-9999</v>
      </c>
      <c r="N46" s="201">
        <v>-9999</v>
      </c>
      <c r="O46" s="198" t="s">
        <v>608</v>
      </c>
      <c r="P46" s="152" t="s">
        <v>211</v>
      </c>
      <c r="Q46" s="152" t="s">
        <v>304</v>
      </c>
      <c r="R46" s="152" t="s">
        <v>274</v>
      </c>
      <c r="S46" s="152" t="s">
        <v>275</v>
      </c>
      <c r="T46" s="198" t="s">
        <v>608</v>
      </c>
    </row>
    <row r="47" spans="1:20" s="198" customFormat="1">
      <c r="A47" s="198" t="s">
        <v>355</v>
      </c>
      <c r="B47" s="152" t="s">
        <v>356</v>
      </c>
      <c r="C47" s="199">
        <v>688651</v>
      </c>
      <c r="D47" s="199">
        <v>6594117</v>
      </c>
      <c r="E47" s="200">
        <v>0.1</v>
      </c>
      <c r="F47" s="200">
        <v>0.4</v>
      </c>
      <c r="G47" s="152" t="s">
        <v>106</v>
      </c>
      <c r="H47" s="152" t="s">
        <v>204</v>
      </c>
      <c r="I47" s="152" t="s">
        <v>269</v>
      </c>
      <c r="J47" s="152" t="s">
        <v>289</v>
      </c>
      <c r="K47" s="152" t="s">
        <v>271</v>
      </c>
      <c r="L47" s="201">
        <v>-9999</v>
      </c>
      <c r="M47" s="201">
        <v>-9999</v>
      </c>
      <c r="N47" s="201">
        <v>-9999</v>
      </c>
      <c r="O47" s="198" t="s">
        <v>608</v>
      </c>
      <c r="P47" s="152" t="s">
        <v>210</v>
      </c>
      <c r="Q47" s="152" t="s">
        <v>322</v>
      </c>
      <c r="R47" s="152" t="s">
        <v>284</v>
      </c>
      <c r="S47" s="152" t="s">
        <v>284</v>
      </c>
      <c r="T47" s="198" t="s">
        <v>324</v>
      </c>
    </row>
    <row r="48" spans="1:20" s="198" customFormat="1">
      <c r="A48" s="198" t="s">
        <v>357</v>
      </c>
      <c r="B48" s="152" t="s">
        <v>358</v>
      </c>
      <c r="C48" s="199">
        <v>684522</v>
      </c>
      <c r="D48" s="199">
        <v>6593179</v>
      </c>
      <c r="E48" s="200">
        <v>0.1</v>
      </c>
      <c r="F48" s="200">
        <v>0.4</v>
      </c>
      <c r="G48" s="152" t="s">
        <v>106</v>
      </c>
      <c r="H48" s="152" t="s">
        <v>204</v>
      </c>
      <c r="I48" s="152" t="s">
        <v>269</v>
      </c>
      <c r="J48" s="152" t="s">
        <v>270</v>
      </c>
      <c r="K48" s="152" t="s">
        <v>271</v>
      </c>
      <c r="L48" s="201">
        <v>-9999</v>
      </c>
      <c r="M48" s="201">
        <v>-9999</v>
      </c>
      <c r="N48" s="201">
        <v>-9999</v>
      </c>
      <c r="O48" s="198" t="s">
        <v>608</v>
      </c>
      <c r="P48" s="152" t="s">
        <v>209</v>
      </c>
      <c r="Q48" s="152" t="s">
        <v>322</v>
      </c>
      <c r="R48" s="152" t="s">
        <v>284</v>
      </c>
      <c r="S48" s="152" t="s">
        <v>284</v>
      </c>
      <c r="T48" s="198" t="s">
        <v>608</v>
      </c>
    </row>
    <row r="49" spans="1:20" s="198" customFormat="1">
      <c r="A49" s="198" t="s">
        <v>359</v>
      </c>
      <c r="B49" s="152" t="s">
        <v>360</v>
      </c>
      <c r="C49" s="199">
        <v>681447</v>
      </c>
      <c r="D49" s="199">
        <v>6595843</v>
      </c>
      <c r="E49" s="200">
        <v>0.1</v>
      </c>
      <c r="F49" s="200">
        <v>0.4</v>
      </c>
      <c r="G49" s="152" t="s">
        <v>290</v>
      </c>
      <c r="H49" s="152" t="s">
        <v>204</v>
      </c>
      <c r="I49" s="152" t="s">
        <v>269</v>
      </c>
      <c r="J49" s="152" t="s">
        <v>270</v>
      </c>
      <c r="K49" s="152" t="s">
        <v>271</v>
      </c>
      <c r="L49" s="201">
        <v>-9999</v>
      </c>
      <c r="M49" s="201">
        <v>-9999</v>
      </c>
      <c r="N49" s="201">
        <v>-9999</v>
      </c>
      <c r="O49" s="198" t="s">
        <v>608</v>
      </c>
      <c r="P49" s="152" t="s">
        <v>209</v>
      </c>
      <c r="Q49" s="152" t="s">
        <v>322</v>
      </c>
      <c r="R49" s="152" t="s">
        <v>284</v>
      </c>
      <c r="S49" s="152" t="s">
        <v>284</v>
      </c>
      <c r="T49" s="198" t="s">
        <v>608</v>
      </c>
    </row>
    <row r="50" spans="1:20" s="198" customFormat="1">
      <c r="A50" s="198" t="s">
        <v>361</v>
      </c>
      <c r="B50" s="152" t="s">
        <v>362</v>
      </c>
      <c r="C50" s="199">
        <v>679470</v>
      </c>
      <c r="D50" s="199">
        <v>6592681</v>
      </c>
      <c r="E50" s="200">
        <v>0.05</v>
      </c>
      <c r="F50" s="200">
        <v>0.3</v>
      </c>
      <c r="G50" s="152" t="s">
        <v>106</v>
      </c>
      <c r="H50" s="152" t="s">
        <v>204</v>
      </c>
      <c r="I50" s="152" t="s">
        <v>269</v>
      </c>
      <c r="J50" s="152" t="s">
        <v>270</v>
      </c>
      <c r="K50" s="152" t="s">
        <v>271</v>
      </c>
      <c r="L50" s="201">
        <v>-9999</v>
      </c>
      <c r="M50" s="201">
        <v>-9999</v>
      </c>
      <c r="N50" s="201">
        <v>-9999</v>
      </c>
      <c r="O50" s="198" t="s">
        <v>608</v>
      </c>
      <c r="P50" s="152" t="s">
        <v>210</v>
      </c>
      <c r="Q50" s="152" t="s">
        <v>322</v>
      </c>
      <c r="R50" s="152" t="s">
        <v>284</v>
      </c>
      <c r="S50" s="152" t="s">
        <v>284</v>
      </c>
      <c r="T50" s="198" t="s">
        <v>325</v>
      </c>
    </row>
    <row r="51" spans="1:20" s="198" customFormat="1">
      <c r="A51" s="198" t="s">
        <v>363</v>
      </c>
      <c r="B51" s="152" t="s">
        <v>364</v>
      </c>
      <c r="C51" s="199">
        <v>681104</v>
      </c>
      <c r="D51" s="199">
        <v>6586940</v>
      </c>
      <c r="E51" s="200">
        <v>0.3</v>
      </c>
      <c r="F51" s="200">
        <v>0.5</v>
      </c>
      <c r="G51" s="152" t="s">
        <v>290</v>
      </c>
      <c r="H51" s="152" t="s">
        <v>291</v>
      </c>
      <c r="I51" s="152" t="s">
        <v>269</v>
      </c>
      <c r="J51" s="152" t="s">
        <v>305</v>
      </c>
      <c r="K51" s="152" t="s">
        <v>306</v>
      </c>
      <c r="L51" s="201">
        <v>-9999</v>
      </c>
      <c r="M51" s="201">
        <v>-9999</v>
      </c>
      <c r="N51" s="201">
        <v>-9999</v>
      </c>
      <c r="O51" s="198" t="s">
        <v>608</v>
      </c>
      <c r="P51" s="152" t="s">
        <v>326</v>
      </c>
      <c r="Q51" s="152" t="s">
        <v>322</v>
      </c>
      <c r="R51" s="152" t="s">
        <v>284</v>
      </c>
      <c r="S51" s="152" t="s">
        <v>284</v>
      </c>
      <c r="T51" s="198" t="s">
        <v>335</v>
      </c>
    </row>
    <row r="52" spans="1:20" s="198" customFormat="1">
      <c r="A52" s="198" t="s">
        <v>365</v>
      </c>
      <c r="B52" s="152" t="s">
        <v>366</v>
      </c>
      <c r="C52" s="199">
        <v>687707</v>
      </c>
      <c r="D52" s="199">
        <v>6589131</v>
      </c>
      <c r="E52" s="200">
        <v>0.05</v>
      </c>
      <c r="F52" s="200">
        <v>0.4</v>
      </c>
      <c r="G52" s="152" t="s">
        <v>106</v>
      </c>
      <c r="H52" s="152" t="s">
        <v>204</v>
      </c>
      <c r="I52" s="152" t="s">
        <v>269</v>
      </c>
      <c r="J52" s="152" t="s">
        <v>270</v>
      </c>
      <c r="K52" s="152" t="s">
        <v>271</v>
      </c>
      <c r="L52" s="201">
        <v>45.405624331037828</v>
      </c>
      <c r="M52" s="201">
        <v>47.45303027243169</v>
      </c>
      <c r="N52" s="201">
        <v>7.0958539491487764</v>
      </c>
      <c r="O52" s="198" t="s">
        <v>908</v>
      </c>
      <c r="P52" s="152" t="s">
        <v>210</v>
      </c>
      <c r="Q52" s="152" t="s">
        <v>322</v>
      </c>
      <c r="R52" s="152" t="s">
        <v>284</v>
      </c>
      <c r="S52" s="152" t="s">
        <v>284</v>
      </c>
      <c r="T52" s="198" t="s">
        <v>608</v>
      </c>
    </row>
    <row r="53" spans="1:20" s="198" customFormat="1">
      <c r="A53" s="198" t="s">
        <v>367</v>
      </c>
      <c r="B53" s="152" t="s">
        <v>368</v>
      </c>
      <c r="C53" s="199">
        <v>676227</v>
      </c>
      <c r="D53" s="199">
        <v>6587736</v>
      </c>
      <c r="E53" s="200">
        <v>0.2</v>
      </c>
      <c r="F53" s="200">
        <v>0.4</v>
      </c>
      <c r="G53" s="152" t="s">
        <v>290</v>
      </c>
      <c r="H53" s="152" t="s">
        <v>204</v>
      </c>
      <c r="I53" s="152" t="s">
        <v>269</v>
      </c>
      <c r="J53" s="152" t="s">
        <v>270</v>
      </c>
      <c r="K53" s="152" t="s">
        <v>271</v>
      </c>
      <c r="L53" s="201">
        <v>-9999</v>
      </c>
      <c r="M53" s="201">
        <v>-9999</v>
      </c>
      <c r="N53" s="201">
        <v>-9999</v>
      </c>
      <c r="O53" s="198" t="s">
        <v>608</v>
      </c>
      <c r="P53" s="152" t="s">
        <v>213</v>
      </c>
      <c r="Q53" s="152" t="s">
        <v>273</v>
      </c>
      <c r="R53" s="152" t="s">
        <v>274</v>
      </c>
      <c r="S53" s="152" t="s">
        <v>275</v>
      </c>
      <c r="T53" s="198" t="s">
        <v>327</v>
      </c>
    </row>
    <row r="54" spans="1:20" s="198" customFormat="1">
      <c r="A54" s="198" t="s">
        <v>369</v>
      </c>
      <c r="B54" s="152" t="s">
        <v>370</v>
      </c>
      <c r="C54" s="199">
        <v>678878</v>
      </c>
      <c r="D54" s="199">
        <v>6584035</v>
      </c>
      <c r="E54" s="200">
        <v>0.2</v>
      </c>
      <c r="F54" s="200">
        <v>0.5</v>
      </c>
      <c r="G54" s="152" t="s">
        <v>328</v>
      </c>
      <c r="H54" s="152" t="s">
        <v>204</v>
      </c>
      <c r="I54" s="152" t="s">
        <v>269</v>
      </c>
      <c r="J54" s="152" t="s">
        <v>270</v>
      </c>
      <c r="K54" s="152" t="s">
        <v>271</v>
      </c>
      <c r="L54" s="201">
        <v>-9999</v>
      </c>
      <c r="M54" s="201">
        <v>-9999</v>
      </c>
      <c r="N54" s="201">
        <v>-9999</v>
      </c>
      <c r="O54" s="198" t="s">
        <v>608</v>
      </c>
      <c r="P54" s="152" t="s">
        <v>211</v>
      </c>
      <c r="Q54" s="152" t="s">
        <v>273</v>
      </c>
      <c r="R54" s="152" t="s">
        <v>274</v>
      </c>
      <c r="S54" s="152" t="s">
        <v>275</v>
      </c>
      <c r="T54" s="198" t="s">
        <v>608</v>
      </c>
    </row>
    <row r="55" spans="1:20" s="198" customFormat="1">
      <c r="A55" s="198" t="s">
        <v>371</v>
      </c>
      <c r="B55" s="152" t="s">
        <v>372</v>
      </c>
      <c r="C55" s="199">
        <v>682848</v>
      </c>
      <c r="D55" s="199">
        <v>6583814</v>
      </c>
      <c r="E55" s="200">
        <v>0.2</v>
      </c>
      <c r="F55" s="200">
        <v>0.4</v>
      </c>
      <c r="G55" s="152" t="s">
        <v>290</v>
      </c>
      <c r="H55" s="152" t="s">
        <v>204</v>
      </c>
      <c r="I55" s="152" t="s">
        <v>269</v>
      </c>
      <c r="J55" s="152" t="s">
        <v>270</v>
      </c>
      <c r="K55" s="152" t="s">
        <v>271</v>
      </c>
      <c r="L55" s="201">
        <v>67.046756863544829</v>
      </c>
      <c r="M55" s="201">
        <v>28.495382242728596</v>
      </c>
      <c r="N55" s="201">
        <v>4.4285107955848986</v>
      </c>
      <c r="O55" s="198" t="s">
        <v>908</v>
      </c>
      <c r="P55" s="152" t="s">
        <v>212</v>
      </c>
      <c r="Q55" s="152" t="s">
        <v>273</v>
      </c>
      <c r="R55" s="152" t="s">
        <v>274</v>
      </c>
      <c r="S55" s="152" t="s">
        <v>275</v>
      </c>
      <c r="T55" s="198" t="s">
        <v>608</v>
      </c>
    </row>
    <row r="56" spans="1:20" s="198" customFormat="1">
      <c r="A56" s="198" t="s">
        <v>373</v>
      </c>
      <c r="B56" s="152" t="s">
        <v>374</v>
      </c>
      <c r="C56" s="199">
        <v>696270</v>
      </c>
      <c r="D56" s="199">
        <v>6587253</v>
      </c>
      <c r="E56" s="200">
        <v>0.2</v>
      </c>
      <c r="F56" s="200">
        <v>0.4</v>
      </c>
      <c r="G56" s="152" t="s">
        <v>329</v>
      </c>
      <c r="H56" s="152" t="s">
        <v>204</v>
      </c>
      <c r="I56" s="152" t="s">
        <v>269</v>
      </c>
      <c r="J56" s="152" t="s">
        <v>270</v>
      </c>
      <c r="K56" s="152" t="s">
        <v>271</v>
      </c>
      <c r="L56" s="201">
        <v>-9999</v>
      </c>
      <c r="M56" s="201">
        <v>-9999</v>
      </c>
      <c r="N56" s="201">
        <v>-9999</v>
      </c>
      <c r="O56" s="198" t="s">
        <v>608</v>
      </c>
      <c r="P56" s="152" t="s">
        <v>208</v>
      </c>
      <c r="Q56" s="152" t="s">
        <v>322</v>
      </c>
      <c r="R56" s="152" t="s">
        <v>284</v>
      </c>
      <c r="S56" s="152" t="s">
        <v>284</v>
      </c>
      <c r="T56" s="198" t="s">
        <v>923</v>
      </c>
    </row>
    <row r="57" spans="1:20" s="198" customFormat="1">
      <c r="A57" s="198" t="s">
        <v>375</v>
      </c>
      <c r="B57" s="152" t="s">
        <v>376</v>
      </c>
      <c r="C57" s="199">
        <v>694172</v>
      </c>
      <c r="D57" s="199">
        <v>6585594</v>
      </c>
      <c r="E57" s="200">
        <v>0.4</v>
      </c>
      <c r="F57" s="200">
        <v>0.6</v>
      </c>
      <c r="G57" s="152" t="s">
        <v>285</v>
      </c>
      <c r="H57" s="152" t="s">
        <v>291</v>
      </c>
      <c r="I57" s="152" t="s">
        <v>269</v>
      </c>
      <c r="J57" s="152" t="s">
        <v>295</v>
      </c>
      <c r="K57" s="152" t="s">
        <v>296</v>
      </c>
      <c r="L57" s="201">
        <v>-9999</v>
      </c>
      <c r="M57" s="201">
        <v>-9999</v>
      </c>
      <c r="N57" s="201">
        <v>-9999</v>
      </c>
      <c r="O57" s="198" t="s">
        <v>608</v>
      </c>
      <c r="P57" s="152" t="s">
        <v>212</v>
      </c>
      <c r="Q57" s="152" t="s">
        <v>322</v>
      </c>
      <c r="R57" s="152" t="s">
        <v>284</v>
      </c>
      <c r="S57" s="152" t="s">
        <v>284</v>
      </c>
      <c r="T57" s="198" t="s">
        <v>336</v>
      </c>
    </row>
    <row r="58" spans="1:20" s="198" customFormat="1">
      <c r="A58" s="198" t="s">
        <v>377</v>
      </c>
      <c r="B58" s="152" t="s">
        <v>378</v>
      </c>
      <c r="C58" s="199">
        <v>692380</v>
      </c>
      <c r="D58" s="199">
        <v>6588302</v>
      </c>
      <c r="E58" s="200">
        <v>0.2</v>
      </c>
      <c r="F58" s="200">
        <v>0.4</v>
      </c>
      <c r="G58" s="152" t="s">
        <v>328</v>
      </c>
      <c r="H58" s="152" t="s">
        <v>287</v>
      </c>
      <c r="I58" s="152" t="s">
        <v>269</v>
      </c>
      <c r="J58" s="152" t="s">
        <v>320</v>
      </c>
      <c r="K58" s="152" t="s">
        <v>321</v>
      </c>
      <c r="L58" s="201">
        <v>-9999</v>
      </c>
      <c r="M58" s="201">
        <v>-9999</v>
      </c>
      <c r="N58" s="201">
        <v>-9999</v>
      </c>
      <c r="O58" s="198" t="s">
        <v>608</v>
      </c>
      <c r="P58" s="152" t="s">
        <v>210</v>
      </c>
      <c r="Q58" s="152" t="s">
        <v>322</v>
      </c>
      <c r="R58" s="152" t="s">
        <v>284</v>
      </c>
      <c r="S58" s="152" t="s">
        <v>284</v>
      </c>
      <c r="T58" s="198" t="s">
        <v>608</v>
      </c>
    </row>
    <row r="59" spans="1:20" s="198" customFormat="1">
      <c r="A59" s="198" t="s">
        <v>379</v>
      </c>
      <c r="B59" s="152" t="s">
        <v>380</v>
      </c>
      <c r="C59" s="199">
        <v>689478</v>
      </c>
      <c r="D59" s="199">
        <v>6585588</v>
      </c>
      <c r="E59" s="200">
        <v>0.05</v>
      </c>
      <c r="F59" s="200">
        <v>0.4</v>
      </c>
      <c r="G59" s="152" t="s">
        <v>328</v>
      </c>
      <c r="H59" s="152" t="s">
        <v>204</v>
      </c>
      <c r="I59" s="152" t="s">
        <v>269</v>
      </c>
      <c r="J59" s="152" t="s">
        <v>270</v>
      </c>
      <c r="K59" s="152" t="s">
        <v>271</v>
      </c>
      <c r="L59" s="201">
        <v>-9999</v>
      </c>
      <c r="M59" s="201">
        <v>-9999</v>
      </c>
      <c r="N59" s="201">
        <v>-9999</v>
      </c>
      <c r="O59" s="198" t="s">
        <v>608</v>
      </c>
      <c r="P59" s="152" t="s">
        <v>210</v>
      </c>
      <c r="Q59" s="152" t="s">
        <v>322</v>
      </c>
      <c r="R59" s="152" t="s">
        <v>284</v>
      </c>
      <c r="S59" s="152" t="s">
        <v>284</v>
      </c>
      <c r="T59" s="198" t="s">
        <v>608</v>
      </c>
    </row>
    <row r="60" spans="1:20" s="198" customFormat="1">
      <c r="A60" s="198" t="s">
        <v>381</v>
      </c>
      <c r="B60" s="152" t="s">
        <v>382</v>
      </c>
      <c r="C60" s="199">
        <v>686080</v>
      </c>
      <c r="D60" s="199">
        <v>6585123</v>
      </c>
      <c r="E60" s="200">
        <v>0.2</v>
      </c>
      <c r="F60" s="200">
        <v>0.4</v>
      </c>
      <c r="G60" s="152" t="s">
        <v>290</v>
      </c>
      <c r="H60" s="152" t="s">
        <v>204</v>
      </c>
      <c r="I60" s="152" t="s">
        <v>269</v>
      </c>
      <c r="J60" s="152" t="s">
        <v>270</v>
      </c>
      <c r="K60" s="152" t="s">
        <v>271</v>
      </c>
      <c r="L60" s="201">
        <v>-9999</v>
      </c>
      <c r="M60" s="201">
        <v>-9999</v>
      </c>
      <c r="N60" s="201">
        <v>-9999</v>
      </c>
      <c r="O60" s="198" t="s">
        <v>608</v>
      </c>
      <c r="P60" s="152" t="s">
        <v>211</v>
      </c>
      <c r="Q60" s="152" t="s">
        <v>322</v>
      </c>
      <c r="R60" s="152" t="s">
        <v>284</v>
      </c>
      <c r="S60" s="152" t="s">
        <v>284</v>
      </c>
      <c r="T60" s="198" t="s">
        <v>912</v>
      </c>
    </row>
    <row r="61" spans="1:20" s="198" customFormat="1">
      <c r="A61" s="198" t="s">
        <v>383</v>
      </c>
      <c r="B61" s="152" t="s">
        <v>384</v>
      </c>
      <c r="C61" s="199">
        <v>701982</v>
      </c>
      <c r="D61" s="199">
        <v>6594604</v>
      </c>
      <c r="E61" s="200">
        <v>0.1</v>
      </c>
      <c r="F61" s="200">
        <v>0.4</v>
      </c>
      <c r="G61" s="152" t="s">
        <v>106</v>
      </c>
      <c r="H61" s="152" t="s">
        <v>204</v>
      </c>
      <c r="I61" s="152" t="s">
        <v>269</v>
      </c>
      <c r="J61" s="152" t="s">
        <v>270</v>
      </c>
      <c r="K61" s="152" t="s">
        <v>271</v>
      </c>
      <c r="L61" s="201">
        <v>-9999</v>
      </c>
      <c r="M61" s="201">
        <v>-9999</v>
      </c>
      <c r="N61" s="201">
        <v>-9999</v>
      </c>
      <c r="O61" s="198" t="s">
        <v>608</v>
      </c>
      <c r="P61" s="152" t="s">
        <v>210</v>
      </c>
      <c r="Q61" s="152" t="s">
        <v>322</v>
      </c>
      <c r="R61" s="152" t="s">
        <v>284</v>
      </c>
      <c r="S61" s="152" t="s">
        <v>284</v>
      </c>
      <c r="T61" s="198" t="s">
        <v>608</v>
      </c>
    </row>
    <row r="62" spans="1:20" s="198" customFormat="1">
      <c r="A62" s="198" t="s">
        <v>385</v>
      </c>
      <c r="B62" s="152" t="s">
        <v>386</v>
      </c>
      <c r="C62" s="199">
        <v>690933</v>
      </c>
      <c r="D62" s="199">
        <v>6597814</v>
      </c>
      <c r="E62" s="200">
        <v>0.1</v>
      </c>
      <c r="F62" s="200">
        <v>0.4</v>
      </c>
      <c r="G62" s="152" t="s">
        <v>106</v>
      </c>
      <c r="H62" s="152" t="s">
        <v>204</v>
      </c>
      <c r="I62" s="152" t="s">
        <v>269</v>
      </c>
      <c r="J62" s="152" t="s">
        <v>270</v>
      </c>
      <c r="K62" s="152" t="s">
        <v>271</v>
      </c>
      <c r="L62" s="201">
        <v>-9999</v>
      </c>
      <c r="M62" s="201">
        <v>-9999</v>
      </c>
      <c r="N62" s="201">
        <v>-9999</v>
      </c>
      <c r="O62" s="198" t="s">
        <v>608</v>
      </c>
      <c r="P62" s="152" t="s">
        <v>210</v>
      </c>
      <c r="Q62" s="152" t="s">
        <v>322</v>
      </c>
      <c r="R62" s="152" t="s">
        <v>284</v>
      </c>
      <c r="S62" s="152" t="s">
        <v>284</v>
      </c>
      <c r="T62" s="198" t="s">
        <v>608</v>
      </c>
    </row>
    <row r="63" spans="1:20" s="198" customFormat="1">
      <c r="A63" s="198" t="s">
        <v>387</v>
      </c>
      <c r="B63" s="152" t="s">
        <v>388</v>
      </c>
      <c r="C63" s="199">
        <v>684520</v>
      </c>
      <c r="D63" s="199">
        <v>6599029</v>
      </c>
      <c r="E63" s="200">
        <v>0.2</v>
      </c>
      <c r="F63" s="200">
        <v>0.4</v>
      </c>
      <c r="G63" s="152" t="s">
        <v>106</v>
      </c>
      <c r="H63" s="152" t="s">
        <v>204</v>
      </c>
      <c r="I63" s="152" t="s">
        <v>269</v>
      </c>
      <c r="J63" s="152" t="s">
        <v>330</v>
      </c>
      <c r="K63" s="152" t="s">
        <v>331</v>
      </c>
      <c r="L63" s="201">
        <v>74.579922300587555</v>
      </c>
      <c r="M63" s="201">
        <v>23.16740263493049</v>
      </c>
      <c r="N63" s="201">
        <v>2.2702334193092675</v>
      </c>
      <c r="O63" s="198" t="s">
        <v>908</v>
      </c>
      <c r="P63" s="152" t="s">
        <v>210</v>
      </c>
      <c r="Q63" s="152" t="s">
        <v>322</v>
      </c>
      <c r="R63" s="152" t="s">
        <v>284</v>
      </c>
      <c r="S63" s="152" t="s">
        <v>284</v>
      </c>
      <c r="T63" s="198" t="s">
        <v>608</v>
      </c>
    </row>
    <row r="64" spans="1:20" s="198" customFormat="1">
      <c r="A64" s="198" t="s">
        <v>389</v>
      </c>
      <c r="B64" s="152" t="s">
        <v>390</v>
      </c>
      <c r="C64" s="199">
        <v>681068</v>
      </c>
      <c r="D64" s="199">
        <v>6599032</v>
      </c>
      <c r="E64" s="200">
        <v>0.1</v>
      </c>
      <c r="F64" s="200">
        <v>0.4</v>
      </c>
      <c r="G64" s="152" t="s">
        <v>106</v>
      </c>
      <c r="H64" s="152" t="s">
        <v>204</v>
      </c>
      <c r="I64" s="152" t="s">
        <v>269</v>
      </c>
      <c r="J64" s="152" t="s">
        <v>270</v>
      </c>
      <c r="K64" s="152" t="s">
        <v>271</v>
      </c>
      <c r="L64" s="201">
        <v>53.124754651639023</v>
      </c>
      <c r="M64" s="201">
        <v>38.62486870687286</v>
      </c>
      <c r="N64" s="201">
        <v>8.2225570146560987</v>
      </c>
      <c r="O64" s="198" t="s">
        <v>908</v>
      </c>
      <c r="P64" s="152" t="s">
        <v>210</v>
      </c>
      <c r="Q64" s="152" t="s">
        <v>322</v>
      </c>
      <c r="R64" s="152" t="s">
        <v>284</v>
      </c>
      <c r="S64" s="152" t="s">
        <v>284</v>
      </c>
      <c r="T64" s="198" t="s">
        <v>608</v>
      </c>
    </row>
    <row r="65" spans="1:20" s="198" customFormat="1">
      <c r="A65" s="198" t="s">
        <v>391</v>
      </c>
      <c r="B65" s="152" t="s">
        <v>392</v>
      </c>
      <c r="C65" s="199">
        <v>678288</v>
      </c>
      <c r="D65" s="199">
        <v>6597221</v>
      </c>
      <c r="E65" s="200">
        <v>0.1</v>
      </c>
      <c r="F65" s="200">
        <v>0.2</v>
      </c>
      <c r="G65" s="152" t="s">
        <v>106</v>
      </c>
      <c r="H65" s="152" t="s">
        <v>204</v>
      </c>
      <c r="I65" s="152" t="s">
        <v>269</v>
      </c>
      <c r="J65" s="152" t="s">
        <v>270</v>
      </c>
      <c r="K65" s="152" t="s">
        <v>271</v>
      </c>
      <c r="L65" s="201">
        <v>60.364510265583547</v>
      </c>
      <c r="M65" s="201">
        <v>31.909436590528419</v>
      </c>
      <c r="N65" s="201">
        <v>7.7013206130471268</v>
      </c>
      <c r="O65" s="198" t="s">
        <v>908</v>
      </c>
      <c r="P65" s="152" t="s">
        <v>210</v>
      </c>
      <c r="Q65" s="152" t="s">
        <v>322</v>
      </c>
      <c r="R65" s="152" t="s">
        <v>284</v>
      </c>
      <c r="S65" s="152" t="s">
        <v>284</v>
      </c>
      <c r="T65" s="198" t="s">
        <v>608</v>
      </c>
    </row>
    <row r="66" spans="1:20" s="198" customFormat="1">
      <c r="A66" s="198" t="s">
        <v>393</v>
      </c>
      <c r="B66" s="152" t="s">
        <v>394</v>
      </c>
      <c r="C66" s="199">
        <v>690959</v>
      </c>
      <c r="D66" s="199">
        <v>6603094</v>
      </c>
      <c r="E66" s="200">
        <v>0.1</v>
      </c>
      <c r="F66" s="200">
        <v>0.4</v>
      </c>
      <c r="G66" s="152" t="s">
        <v>106</v>
      </c>
      <c r="H66" s="152" t="s">
        <v>204</v>
      </c>
      <c r="I66" s="152" t="s">
        <v>269</v>
      </c>
      <c r="J66" s="152" t="s">
        <v>270</v>
      </c>
      <c r="K66" s="152" t="s">
        <v>271</v>
      </c>
      <c r="L66" s="201">
        <v>54.173870934855749</v>
      </c>
      <c r="M66" s="201">
        <v>41.433846467529818</v>
      </c>
      <c r="N66" s="201">
        <v>4.392282597614436</v>
      </c>
      <c r="O66" s="198" t="s">
        <v>908</v>
      </c>
      <c r="P66" s="152" t="s">
        <v>210</v>
      </c>
      <c r="Q66" s="152" t="s">
        <v>322</v>
      </c>
      <c r="R66" s="152" t="s">
        <v>284</v>
      </c>
      <c r="S66" s="152" t="s">
        <v>284</v>
      </c>
      <c r="T66" s="198" t="s">
        <v>608</v>
      </c>
    </row>
    <row r="67" spans="1:20" s="198" customFormat="1">
      <c r="A67" s="198" t="s">
        <v>395</v>
      </c>
      <c r="B67" s="152" t="s">
        <v>396</v>
      </c>
      <c r="C67" s="199">
        <v>697272</v>
      </c>
      <c r="D67" s="199">
        <v>6602341</v>
      </c>
      <c r="E67" s="200">
        <v>0.05</v>
      </c>
      <c r="F67" s="200">
        <v>0.4</v>
      </c>
      <c r="G67" s="152" t="s">
        <v>106</v>
      </c>
      <c r="H67" s="152" t="s">
        <v>204</v>
      </c>
      <c r="I67" s="152" t="s">
        <v>269</v>
      </c>
      <c r="J67" s="152" t="s">
        <v>270</v>
      </c>
      <c r="K67" s="152" t="s">
        <v>271</v>
      </c>
      <c r="L67" s="201">
        <v>55.880727348357681</v>
      </c>
      <c r="M67" s="201">
        <v>39.1104551374425</v>
      </c>
      <c r="N67" s="201">
        <v>5.0088175141998335</v>
      </c>
      <c r="O67" s="198" t="s">
        <v>908</v>
      </c>
      <c r="P67" s="152" t="s">
        <v>210</v>
      </c>
      <c r="Q67" s="152" t="s">
        <v>322</v>
      </c>
      <c r="R67" s="152" t="s">
        <v>284</v>
      </c>
      <c r="S67" s="152" t="s">
        <v>284</v>
      </c>
      <c r="T67" s="198" t="s">
        <v>608</v>
      </c>
    </row>
    <row r="68" spans="1:20">
      <c r="A68" s="226" t="s">
        <v>332</v>
      </c>
      <c r="B68" s="226"/>
      <c r="C68" s="226"/>
      <c r="D68" s="226"/>
      <c r="E68" s="226"/>
      <c r="F68" s="226"/>
      <c r="G68" s="226"/>
      <c r="H68" s="226"/>
      <c r="I68" s="226"/>
      <c r="J68" s="226"/>
      <c r="K68" s="226"/>
      <c r="L68" s="226"/>
      <c r="M68" s="226"/>
      <c r="N68" s="226"/>
      <c r="O68" s="226"/>
      <c r="P68" s="226"/>
      <c r="Q68" s="226"/>
      <c r="R68" s="226"/>
      <c r="S68" s="226"/>
      <c r="T68" s="226"/>
    </row>
    <row r="69" spans="1:20" ht="15">
      <c r="A69" s="19" t="s">
        <v>844</v>
      </c>
    </row>
    <row r="70" spans="1:20" ht="15">
      <c r="A70" s="9" t="s">
        <v>845</v>
      </c>
    </row>
  </sheetData>
  <sortState xmlns:xlrd2="http://schemas.microsoft.com/office/spreadsheetml/2017/richdata2" ref="A3:T67">
    <sortCondition ref="A3:A67"/>
  </sortState>
  <mergeCells count="1">
    <mergeCell ref="A68:T68"/>
  </mergeCells>
  <pageMargins left="0.7" right="0.7" top="0.75" bottom="0.75" header="0.3" footer="0.3"/>
  <pageSetup orientation="portrait" r:id="rId1"/>
  <ignoredErrors>
    <ignoredError sqref="P71:P93"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4"/>
  <sheetViews>
    <sheetView workbookViewId="0">
      <selection activeCell="I31" sqref="I31"/>
    </sheetView>
  </sheetViews>
  <sheetFormatPr defaultColWidth="9" defaultRowHeight="13.8"/>
  <cols>
    <col min="1" max="1" width="15.875" style="19" bestFit="1" customWidth="1"/>
    <col min="2" max="2" width="9" style="9"/>
    <col min="3" max="3" width="15" style="9" customWidth="1"/>
    <col min="4" max="4" width="10.75" style="9" customWidth="1"/>
    <col min="5" max="16384" width="9" style="9"/>
  </cols>
  <sheetData>
    <row r="1" spans="1:4" ht="36" customHeight="1">
      <c r="A1" s="227" t="s">
        <v>247</v>
      </c>
      <c r="B1" s="227"/>
      <c r="C1" s="227"/>
      <c r="D1" s="227"/>
    </row>
    <row r="2" spans="1:4">
      <c r="A2" s="93" t="s">
        <v>63</v>
      </c>
      <c r="B2" s="5" t="s">
        <v>56</v>
      </c>
      <c r="C2" s="5" t="s">
        <v>64</v>
      </c>
      <c r="D2" s="5" t="s">
        <v>65</v>
      </c>
    </row>
    <row r="3" spans="1:4">
      <c r="A3" s="17" t="s">
        <v>159</v>
      </c>
      <c r="B3" s="15" t="s">
        <v>95</v>
      </c>
      <c r="C3" s="15">
        <v>0.01</v>
      </c>
      <c r="D3" s="15" t="s">
        <v>90</v>
      </c>
    </row>
    <row r="4" spans="1:4">
      <c r="A4" s="94" t="s">
        <v>159</v>
      </c>
      <c r="B4" s="16" t="s">
        <v>109</v>
      </c>
      <c r="C4" s="16">
        <v>0.01</v>
      </c>
      <c r="D4" s="16" t="s">
        <v>90</v>
      </c>
    </row>
  </sheetData>
  <mergeCells count="1">
    <mergeCell ref="A1:D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67"/>
  <sheetViews>
    <sheetView workbookViewId="0"/>
  </sheetViews>
  <sheetFormatPr defaultColWidth="9" defaultRowHeight="13.8"/>
  <cols>
    <col min="1" max="1" width="17.75" style="19" customWidth="1"/>
    <col min="2" max="2" width="16.625" style="110" bestFit="1" customWidth="1"/>
    <col min="3" max="3" width="18.25" style="110" bestFit="1" customWidth="1"/>
    <col min="4" max="4" width="15.125" style="78" bestFit="1" customWidth="1"/>
    <col min="5" max="5" width="12.5" style="78" bestFit="1" customWidth="1"/>
    <col min="6" max="6" width="28.625" style="9" customWidth="1"/>
    <col min="7" max="7" width="7" style="9" bestFit="1" customWidth="1"/>
    <col min="8" max="9" width="9" style="6"/>
    <col min="10" max="10" width="17.125" style="6" customWidth="1"/>
    <col min="11" max="11" width="17.75" style="6" customWidth="1"/>
    <col min="12" max="12" width="23.875" style="6" customWidth="1"/>
    <col min="13" max="16384" width="9" style="9"/>
  </cols>
  <sheetData>
    <row r="1" spans="1:12" ht="23.25" customHeight="1">
      <c r="A1" s="95" t="s">
        <v>1056</v>
      </c>
    </row>
    <row r="2" spans="1:12">
      <c r="A2" s="96" t="s">
        <v>98</v>
      </c>
      <c r="B2" s="85" t="s">
        <v>195</v>
      </c>
      <c r="C2" s="85" t="s">
        <v>196</v>
      </c>
      <c r="D2" s="83" t="s">
        <v>154</v>
      </c>
      <c r="E2" s="83" t="s">
        <v>155</v>
      </c>
      <c r="F2" s="86" t="s">
        <v>152</v>
      </c>
      <c r="G2" s="86" t="s">
        <v>149</v>
      </c>
      <c r="H2" s="87" t="s">
        <v>93</v>
      </c>
      <c r="I2" s="87" t="s">
        <v>150</v>
      </c>
      <c r="J2" s="88" t="s">
        <v>178</v>
      </c>
      <c r="K2" s="88" t="s">
        <v>179</v>
      </c>
      <c r="L2" s="89" t="s">
        <v>180</v>
      </c>
    </row>
    <row r="3" spans="1:12">
      <c r="A3" s="4" t="s">
        <v>400</v>
      </c>
      <c r="B3" s="7">
        <v>730867</v>
      </c>
      <c r="C3" s="7">
        <v>6504536</v>
      </c>
      <c r="D3" s="26">
        <v>4.3</v>
      </c>
      <c r="E3" s="26">
        <v>4.5999999999999996</v>
      </c>
      <c r="F3" s="152" t="s">
        <v>200</v>
      </c>
      <c r="G3" s="4" t="s">
        <v>204</v>
      </c>
      <c r="H3" s="6">
        <v>10.3</v>
      </c>
      <c r="I3" s="6">
        <v>2.41</v>
      </c>
      <c r="J3" s="113">
        <f t="shared" ref="J3:J34" si="0">(H3-(I3*1.6486))*2.4973</f>
        <v>15.8001024402</v>
      </c>
      <c r="K3" s="113">
        <f t="shared" ref="K3:K34" si="1">I3*7.5852</f>
        <v>18.280332000000001</v>
      </c>
      <c r="L3" s="113">
        <f t="shared" ref="L3:L34" si="2">K3+J3</f>
        <v>34.080434440200001</v>
      </c>
    </row>
    <row r="4" spans="1:12">
      <c r="A4" s="4" t="s">
        <v>401</v>
      </c>
      <c r="B4" s="7">
        <v>730867</v>
      </c>
      <c r="C4" s="7">
        <v>6504536</v>
      </c>
      <c r="D4" s="26">
        <v>5.8</v>
      </c>
      <c r="E4" s="26">
        <v>5.9</v>
      </c>
      <c r="F4" s="152" t="s">
        <v>201</v>
      </c>
      <c r="G4" s="4" t="s">
        <v>204</v>
      </c>
      <c r="H4" s="6">
        <v>6.45</v>
      </c>
      <c r="I4" s="6">
        <v>2.0499999999999998</v>
      </c>
      <c r="J4" s="113">
        <f t="shared" si="0"/>
        <v>7.6676350010000016</v>
      </c>
      <c r="K4" s="113">
        <f t="shared" si="1"/>
        <v>15.549659999999999</v>
      </c>
      <c r="L4" s="113">
        <f t="shared" si="2"/>
        <v>23.217295001</v>
      </c>
    </row>
    <row r="5" spans="1:12">
      <c r="A5" s="4" t="s">
        <v>403</v>
      </c>
      <c r="B5" s="7">
        <v>732423</v>
      </c>
      <c r="C5" s="7">
        <v>6509207</v>
      </c>
      <c r="D5" s="26">
        <v>0.5</v>
      </c>
      <c r="E5" s="26">
        <v>0.8</v>
      </c>
      <c r="F5" s="152" t="s">
        <v>106</v>
      </c>
      <c r="G5" s="4" t="s">
        <v>204</v>
      </c>
      <c r="H5" s="6">
        <v>13.9</v>
      </c>
      <c r="I5" s="6">
        <v>4.92</v>
      </c>
      <c r="J5" s="113">
        <f t="shared" si="0"/>
        <v>14.4565900024</v>
      </c>
      <c r="K5" s="113">
        <f t="shared" si="1"/>
        <v>37.319184</v>
      </c>
      <c r="L5" s="113">
        <f t="shared" si="2"/>
        <v>51.775774002399999</v>
      </c>
    </row>
    <row r="6" spans="1:12">
      <c r="A6" s="4" t="s">
        <v>405</v>
      </c>
      <c r="B6" s="7">
        <v>707669</v>
      </c>
      <c r="C6" s="7">
        <v>6532712</v>
      </c>
      <c r="D6" s="26">
        <v>7.0000000000000007E-2</v>
      </c>
      <c r="E6" s="26">
        <v>0.17</v>
      </c>
      <c r="F6" s="4" t="s">
        <v>290</v>
      </c>
      <c r="G6" s="4" t="s">
        <v>204</v>
      </c>
      <c r="H6" s="6">
        <v>0.13</v>
      </c>
      <c r="I6" s="6">
        <v>0.7</v>
      </c>
      <c r="J6" s="113">
        <f t="shared" si="0"/>
        <v>-2.5572851460000003</v>
      </c>
      <c r="K6" s="113">
        <f t="shared" si="1"/>
        <v>5.3096399999999999</v>
      </c>
      <c r="L6" s="113">
        <f t="shared" si="2"/>
        <v>2.7523548539999996</v>
      </c>
    </row>
    <row r="7" spans="1:12">
      <c r="A7" s="4" t="s">
        <v>407</v>
      </c>
      <c r="B7" s="7">
        <v>703336</v>
      </c>
      <c r="C7" s="7">
        <v>6531980</v>
      </c>
      <c r="D7" s="26">
        <v>0.4</v>
      </c>
      <c r="E7" s="26">
        <v>0.5</v>
      </c>
      <c r="F7" s="4" t="s">
        <v>290</v>
      </c>
      <c r="G7" s="4" t="s">
        <v>204</v>
      </c>
      <c r="H7" s="6">
        <v>0.15</v>
      </c>
      <c r="I7" s="6">
        <v>0.66</v>
      </c>
      <c r="J7" s="113">
        <f t="shared" si="0"/>
        <v>-2.3426571948000001</v>
      </c>
      <c r="K7" s="113">
        <f t="shared" si="1"/>
        <v>5.0062320000000007</v>
      </c>
      <c r="L7" s="113">
        <f t="shared" si="2"/>
        <v>2.6635748052000006</v>
      </c>
    </row>
    <row r="8" spans="1:12">
      <c r="A8" s="4" t="s">
        <v>409</v>
      </c>
      <c r="B8" s="7">
        <v>700591</v>
      </c>
      <c r="C8" s="7">
        <v>6527602</v>
      </c>
      <c r="D8" s="26">
        <v>0.15</v>
      </c>
      <c r="E8" s="26">
        <v>0.5</v>
      </c>
      <c r="F8" s="152" t="s">
        <v>106</v>
      </c>
      <c r="G8" s="4" t="s">
        <v>204</v>
      </c>
      <c r="H8" s="6">
        <v>0.17</v>
      </c>
      <c r="I8" s="6">
        <v>0.23</v>
      </c>
      <c r="J8" s="113">
        <f t="shared" si="0"/>
        <v>-0.52238021940000001</v>
      </c>
      <c r="K8" s="113">
        <f t="shared" si="1"/>
        <v>1.7445960000000003</v>
      </c>
      <c r="L8" s="113">
        <f t="shared" si="2"/>
        <v>1.2222157806000002</v>
      </c>
    </row>
    <row r="9" spans="1:12">
      <c r="A9" s="4" t="s">
        <v>411</v>
      </c>
      <c r="B9" s="7">
        <v>694930</v>
      </c>
      <c r="C9" s="7">
        <v>6512714</v>
      </c>
      <c r="D9" s="26">
        <v>0.2</v>
      </c>
      <c r="E9" s="26">
        <v>0.4</v>
      </c>
      <c r="F9" s="152" t="s">
        <v>290</v>
      </c>
      <c r="G9" s="4" t="s">
        <v>287</v>
      </c>
      <c r="H9" s="6">
        <v>2.5</v>
      </c>
      <c r="I9" s="6">
        <v>1.22</v>
      </c>
      <c r="J9" s="113">
        <f t="shared" si="0"/>
        <v>1.2204504883999998</v>
      </c>
      <c r="K9" s="113">
        <f t="shared" si="1"/>
        <v>9.2539440000000006</v>
      </c>
      <c r="L9" s="113">
        <f t="shared" si="2"/>
        <v>10.4743944884</v>
      </c>
    </row>
    <row r="10" spans="1:12">
      <c r="A10" s="4" t="s">
        <v>413</v>
      </c>
      <c r="B10" s="7">
        <v>698718</v>
      </c>
      <c r="C10" s="7">
        <v>6516829</v>
      </c>
      <c r="D10" s="26">
        <v>0.4</v>
      </c>
      <c r="E10" s="26">
        <v>0.7</v>
      </c>
      <c r="F10" s="4" t="s">
        <v>290</v>
      </c>
      <c r="G10" s="4" t="s">
        <v>204</v>
      </c>
      <c r="H10" s="6">
        <v>0.11</v>
      </c>
      <c r="I10" s="6">
        <v>0.4</v>
      </c>
      <c r="J10" s="113">
        <f t="shared" si="0"/>
        <v>-1.3721165120000001</v>
      </c>
      <c r="K10" s="113">
        <f t="shared" si="1"/>
        <v>3.0340800000000003</v>
      </c>
      <c r="L10" s="113">
        <f t="shared" si="2"/>
        <v>1.6619634880000003</v>
      </c>
    </row>
    <row r="11" spans="1:12">
      <c r="A11" s="4" t="s">
        <v>415</v>
      </c>
      <c r="B11" s="7">
        <v>696340</v>
      </c>
      <c r="C11" s="7">
        <v>6521248</v>
      </c>
      <c r="D11" s="26">
        <v>0.6</v>
      </c>
      <c r="E11" s="26">
        <v>0.8</v>
      </c>
      <c r="F11" s="152" t="s">
        <v>106</v>
      </c>
      <c r="G11" s="4" t="s">
        <v>204</v>
      </c>
      <c r="H11" s="6">
        <v>0.22</v>
      </c>
      <c r="I11" s="6">
        <v>0.67</v>
      </c>
      <c r="J11" s="113">
        <f t="shared" si="0"/>
        <v>-2.2090166826000002</v>
      </c>
      <c r="K11" s="113">
        <f t="shared" si="1"/>
        <v>5.0820840000000009</v>
      </c>
      <c r="L11" s="113">
        <f t="shared" si="2"/>
        <v>2.8730673174000008</v>
      </c>
    </row>
    <row r="12" spans="1:12">
      <c r="A12" s="4" t="s">
        <v>417</v>
      </c>
      <c r="B12" s="7">
        <v>703536</v>
      </c>
      <c r="C12" s="7">
        <v>6514753</v>
      </c>
      <c r="D12" s="26">
        <v>0.7</v>
      </c>
      <c r="E12" s="26">
        <v>0.9</v>
      </c>
      <c r="F12" s="152" t="s">
        <v>290</v>
      </c>
      <c r="G12" s="4" t="s">
        <v>204</v>
      </c>
      <c r="H12" s="6">
        <v>0.33</v>
      </c>
      <c r="I12" s="6">
        <v>0.53</v>
      </c>
      <c r="J12" s="113">
        <f t="shared" si="0"/>
        <v>-1.3579268534</v>
      </c>
      <c r="K12" s="113">
        <f t="shared" si="1"/>
        <v>4.0201560000000001</v>
      </c>
      <c r="L12" s="113">
        <f t="shared" si="2"/>
        <v>2.6622291466000001</v>
      </c>
    </row>
    <row r="13" spans="1:12">
      <c r="A13" s="4" t="s">
        <v>419</v>
      </c>
      <c r="B13" s="7">
        <v>706602</v>
      </c>
      <c r="C13" s="7">
        <v>6530127</v>
      </c>
      <c r="D13" s="26">
        <v>0.5</v>
      </c>
      <c r="E13" s="26">
        <v>0.7</v>
      </c>
      <c r="F13" s="4" t="s">
        <v>290</v>
      </c>
      <c r="G13" s="4" t="s">
        <v>204</v>
      </c>
      <c r="H13" s="6">
        <v>0.18</v>
      </c>
      <c r="I13" s="6">
        <v>0.35</v>
      </c>
      <c r="J13" s="113">
        <f t="shared" si="0"/>
        <v>-0.99145307300000007</v>
      </c>
      <c r="K13" s="113">
        <f t="shared" si="1"/>
        <v>2.65482</v>
      </c>
      <c r="L13" s="113">
        <f t="shared" si="2"/>
        <v>1.6633669269999998</v>
      </c>
    </row>
    <row r="14" spans="1:12">
      <c r="A14" s="4" t="s">
        <v>421</v>
      </c>
      <c r="B14" s="7">
        <v>705177</v>
      </c>
      <c r="C14" s="7">
        <v>6527671</v>
      </c>
      <c r="D14" s="26">
        <v>0.5</v>
      </c>
      <c r="E14" s="26">
        <v>0.6</v>
      </c>
      <c r="F14" s="152" t="s">
        <v>290</v>
      </c>
      <c r="G14" s="4" t="s">
        <v>204</v>
      </c>
      <c r="H14" s="6">
        <v>0.14000000000000001</v>
      </c>
      <c r="I14" s="6">
        <v>0.41</v>
      </c>
      <c r="J14" s="113">
        <f t="shared" si="0"/>
        <v>-1.3383679998</v>
      </c>
      <c r="K14" s="113">
        <f t="shared" si="1"/>
        <v>3.1099320000000001</v>
      </c>
      <c r="L14" s="113">
        <f t="shared" si="2"/>
        <v>1.7715640002000002</v>
      </c>
    </row>
    <row r="15" spans="1:12">
      <c r="A15" s="4" t="s">
        <v>423</v>
      </c>
      <c r="B15" s="7">
        <v>705586</v>
      </c>
      <c r="C15" s="7">
        <v>6523397</v>
      </c>
      <c r="D15" s="26">
        <v>0.05</v>
      </c>
      <c r="E15" s="26">
        <v>0.1</v>
      </c>
      <c r="F15" s="152" t="s">
        <v>290</v>
      </c>
      <c r="G15" s="4" t="s">
        <v>204</v>
      </c>
      <c r="H15" s="6">
        <v>0.15</v>
      </c>
      <c r="I15" s="6">
        <v>0.42</v>
      </c>
      <c r="J15" s="113">
        <f t="shared" si="0"/>
        <v>-1.3545654876</v>
      </c>
      <c r="K15" s="113">
        <f t="shared" si="1"/>
        <v>3.1857839999999999</v>
      </c>
      <c r="L15" s="113">
        <f t="shared" si="2"/>
        <v>1.8312185124</v>
      </c>
    </row>
    <row r="16" spans="1:12">
      <c r="A16" s="4" t="s">
        <v>425</v>
      </c>
      <c r="B16" s="7">
        <v>703339</v>
      </c>
      <c r="C16" s="7">
        <v>6520535</v>
      </c>
      <c r="D16" s="26">
        <v>0.4</v>
      </c>
      <c r="E16" s="26">
        <v>0.6</v>
      </c>
      <c r="F16" s="152" t="s">
        <v>106</v>
      </c>
      <c r="G16" s="4" t="s">
        <v>204</v>
      </c>
      <c r="H16" s="6">
        <v>0.18</v>
      </c>
      <c r="I16" s="6">
        <v>0.22</v>
      </c>
      <c r="J16" s="113">
        <f t="shared" si="0"/>
        <v>-0.45623673160000006</v>
      </c>
      <c r="K16" s="113">
        <f t="shared" si="1"/>
        <v>1.668744</v>
      </c>
      <c r="L16" s="113">
        <f t="shared" si="2"/>
        <v>1.2125072684</v>
      </c>
    </row>
    <row r="17" spans="1:12">
      <c r="A17" s="4" t="s">
        <v>427</v>
      </c>
      <c r="B17" s="7">
        <v>706054</v>
      </c>
      <c r="C17" s="7">
        <v>6519118</v>
      </c>
      <c r="D17" s="26">
        <v>0.5</v>
      </c>
      <c r="E17" s="26">
        <v>0.7</v>
      </c>
      <c r="F17" s="152" t="s">
        <v>106</v>
      </c>
      <c r="G17" s="4" t="s">
        <v>204</v>
      </c>
      <c r="H17" s="6">
        <v>0.15</v>
      </c>
      <c r="I17" s="6">
        <v>0.53</v>
      </c>
      <c r="J17" s="113">
        <f t="shared" si="0"/>
        <v>-1.8074408534000002</v>
      </c>
      <c r="K17" s="113">
        <f t="shared" si="1"/>
        <v>4.0201560000000001</v>
      </c>
      <c r="L17" s="113">
        <f t="shared" si="2"/>
        <v>2.2127151465999999</v>
      </c>
    </row>
    <row r="18" spans="1:12">
      <c r="A18" s="4" t="s">
        <v>429</v>
      </c>
      <c r="B18" s="7">
        <v>707951</v>
      </c>
      <c r="C18" s="7">
        <v>6516603</v>
      </c>
      <c r="D18" s="26">
        <v>0.7</v>
      </c>
      <c r="E18" s="26">
        <v>0.8</v>
      </c>
      <c r="F18" s="4" t="s">
        <v>290</v>
      </c>
      <c r="G18" s="4" t="s">
        <v>204</v>
      </c>
      <c r="H18" s="6">
        <v>0.28000000000000003</v>
      </c>
      <c r="I18" s="6">
        <v>0.38</v>
      </c>
      <c r="J18" s="113">
        <f t="shared" si="0"/>
        <v>-0.86523453640000003</v>
      </c>
      <c r="K18" s="113">
        <f t="shared" si="1"/>
        <v>2.8823760000000003</v>
      </c>
      <c r="L18" s="113">
        <f t="shared" si="2"/>
        <v>2.0171414636000002</v>
      </c>
    </row>
    <row r="19" spans="1:12">
      <c r="A19" s="4" t="s">
        <v>431</v>
      </c>
      <c r="B19" s="7">
        <v>715982.03</v>
      </c>
      <c r="C19" s="7">
        <v>6518556.2699999996</v>
      </c>
      <c r="D19" s="26">
        <v>1.3</v>
      </c>
      <c r="E19" s="26">
        <v>1.4</v>
      </c>
      <c r="F19" s="151" t="s">
        <v>599</v>
      </c>
      <c r="G19" s="4" t="s">
        <v>204</v>
      </c>
      <c r="H19" s="6">
        <v>4.28</v>
      </c>
      <c r="I19" s="6">
        <v>1.43</v>
      </c>
      <c r="J19" s="113">
        <f t="shared" si="0"/>
        <v>4.8010642446000009</v>
      </c>
      <c r="K19" s="113">
        <f t="shared" si="1"/>
        <v>10.846836</v>
      </c>
      <c r="L19" s="113">
        <f t="shared" si="2"/>
        <v>15.647900244600001</v>
      </c>
    </row>
    <row r="20" spans="1:12">
      <c r="A20" s="4" t="s">
        <v>433</v>
      </c>
      <c r="B20" s="7">
        <v>713929.71</v>
      </c>
      <c r="C20" s="7">
        <v>6494051.2599999998</v>
      </c>
      <c r="D20" s="26">
        <v>2</v>
      </c>
      <c r="E20" s="26">
        <v>2.2000000000000002</v>
      </c>
      <c r="F20" s="152" t="s">
        <v>200</v>
      </c>
      <c r="G20" s="4" t="s">
        <v>204</v>
      </c>
      <c r="H20" s="6">
        <v>7.25</v>
      </c>
      <c r="I20" s="6">
        <v>2.1800000000000002</v>
      </c>
      <c r="J20" s="113">
        <f t="shared" si="0"/>
        <v>9.130258659599999</v>
      </c>
      <c r="K20" s="113">
        <f t="shared" si="1"/>
        <v>16.535736000000004</v>
      </c>
      <c r="L20" s="113">
        <f t="shared" si="2"/>
        <v>25.665994659600003</v>
      </c>
    </row>
    <row r="21" spans="1:12">
      <c r="A21" s="4" t="s">
        <v>434</v>
      </c>
      <c r="B21" s="7">
        <v>713929.71</v>
      </c>
      <c r="C21" s="7">
        <v>6494051.2599999998</v>
      </c>
      <c r="D21" s="26">
        <v>3</v>
      </c>
      <c r="E21" s="26">
        <v>3.3</v>
      </c>
      <c r="F21" s="152" t="s">
        <v>203</v>
      </c>
      <c r="G21" s="4" t="s">
        <v>204</v>
      </c>
      <c r="H21" s="6">
        <v>5.73</v>
      </c>
      <c r="I21" s="6">
        <v>1.92</v>
      </c>
      <c r="J21" s="113">
        <f t="shared" si="0"/>
        <v>6.4047953424000008</v>
      </c>
      <c r="K21" s="113">
        <f t="shared" si="1"/>
        <v>14.563584000000001</v>
      </c>
      <c r="L21" s="113">
        <f t="shared" si="2"/>
        <v>20.968379342400002</v>
      </c>
    </row>
    <row r="22" spans="1:12">
      <c r="A22" s="4" t="s">
        <v>435</v>
      </c>
      <c r="B22" s="7">
        <v>713929.71</v>
      </c>
      <c r="C22" s="7">
        <v>6494051.2599999998</v>
      </c>
      <c r="D22" s="26">
        <v>5.3</v>
      </c>
      <c r="E22" s="26">
        <v>5.5</v>
      </c>
      <c r="F22" s="152" t="s">
        <v>201</v>
      </c>
      <c r="G22" s="4" t="s">
        <v>204</v>
      </c>
      <c r="H22" s="6">
        <v>9.6199999999999992</v>
      </c>
      <c r="I22" s="6">
        <v>2.31</v>
      </c>
      <c r="J22" s="113">
        <f t="shared" si="0"/>
        <v>14.5136433182</v>
      </c>
      <c r="K22" s="113">
        <f t="shared" si="1"/>
        <v>17.521812000000001</v>
      </c>
      <c r="L22" s="113">
        <f t="shared" si="2"/>
        <v>32.0354553182</v>
      </c>
    </row>
    <row r="23" spans="1:12">
      <c r="A23" s="4" t="s">
        <v>436</v>
      </c>
      <c r="B23" s="7">
        <v>713929.71</v>
      </c>
      <c r="C23" s="7">
        <v>6494051.2599999998</v>
      </c>
      <c r="D23" s="26">
        <v>7.2</v>
      </c>
      <c r="E23" s="26">
        <v>7.4</v>
      </c>
      <c r="F23" s="152" t="s">
        <v>202</v>
      </c>
      <c r="G23" s="4" t="s">
        <v>204</v>
      </c>
      <c r="H23" s="6">
        <v>8.1</v>
      </c>
      <c r="I23" s="6">
        <v>2.1800000000000002</v>
      </c>
      <c r="J23" s="113">
        <f t="shared" si="0"/>
        <v>11.252963659599997</v>
      </c>
      <c r="K23" s="113">
        <f t="shared" si="1"/>
        <v>16.535736000000004</v>
      </c>
      <c r="L23" s="113">
        <f t="shared" si="2"/>
        <v>27.788699659599999</v>
      </c>
    </row>
    <row r="24" spans="1:12">
      <c r="A24" s="4" t="s">
        <v>438</v>
      </c>
      <c r="B24" s="7">
        <v>726852</v>
      </c>
      <c r="C24" s="7">
        <v>6524167</v>
      </c>
      <c r="D24" s="26">
        <v>0.6</v>
      </c>
      <c r="E24" s="26">
        <v>1</v>
      </c>
      <c r="F24" s="152" t="s">
        <v>106</v>
      </c>
      <c r="G24" s="4" t="s">
        <v>204</v>
      </c>
      <c r="H24" s="6">
        <v>3.42</v>
      </c>
      <c r="I24" s="6">
        <v>1.41</v>
      </c>
      <c r="J24" s="113">
        <f t="shared" si="0"/>
        <v>2.7357272201999998</v>
      </c>
      <c r="K24" s="113">
        <f t="shared" si="1"/>
        <v>10.695131999999999</v>
      </c>
      <c r="L24" s="113">
        <f t="shared" si="2"/>
        <v>13.430859220199999</v>
      </c>
    </row>
    <row r="25" spans="1:12">
      <c r="A25" s="4" t="s">
        <v>440</v>
      </c>
      <c r="B25" s="7">
        <v>714679</v>
      </c>
      <c r="C25" s="7">
        <v>6522338</v>
      </c>
      <c r="D25" s="26">
        <v>0.5</v>
      </c>
      <c r="E25" s="26">
        <v>0.7</v>
      </c>
      <c r="F25" s="151" t="s">
        <v>599</v>
      </c>
      <c r="G25" s="4" t="s">
        <v>287</v>
      </c>
      <c r="H25" s="6">
        <v>0.61</v>
      </c>
      <c r="I25" s="6">
        <v>0.61</v>
      </c>
      <c r="J25" s="113">
        <f t="shared" si="0"/>
        <v>-0.98804675580000012</v>
      </c>
      <c r="K25" s="113">
        <f t="shared" si="1"/>
        <v>4.6269720000000003</v>
      </c>
      <c r="L25" s="113">
        <f t="shared" si="2"/>
        <v>3.6389252442000002</v>
      </c>
    </row>
    <row r="26" spans="1:12">
      <c r="A26" s="4" t="s">
        <v>442</v>
      </c>
      <c r="B26" s="7">
        <v>708763</v>
      </c>
      <c r="C26" s="7">
        <v>6521808</v>
      </c>
      <c r="D26" s="26">
        <v>0.5</v>
      </c>
      <c r="E26" s="26">
        <v>0.7</v>
      </c>
      <c r="F26" s="152" t="s">
        <v>319</v>
      </c>
      <c r="G26" s="4" t="s">
        <v>204</v>
      </c>
      <c r="H26" s="6">
        <v>0.19</v>
      </c>
      <c r="I26" s="6">
        <v>0.36</v>
      </c>
      <c r="J26" s="113">
        <f t="shared" si="0"/>
        <v>-1.0076505608000002</v>
      </c>
      <c r="K26" s="113">
        <f t="shared" si="1"/>
        <v>2.7306720000000002</v>
      </c>
      <c r="L26" s="113">
        <f t="shared" si="2"/>
        <v>1.7230214392000001</v>
      </c>
    </row>
    <row r="27" spans="1:12">
      <c r="A27" s="4" t="s">
        <v>444</v>
      </c>
      <c r="B27" s="7">
        <v>742342</v>
      </c>
      <c r="C27" s="7">
        <v>6494925</v>
      </c>
      <c r="D27" s="26">
        <v>1.3</v>
      </c>
      <c r="E27" s="26">
        <v>1.5</v>
      </c>
      <c r="F27" s="152" t="s">
        <v>200</v>
      </c>
      <c r="G27" s="4" t="s">
        <v>204</v>
      </c>
      <c r="H27" s="6">
        <v>6.27</v>
      </c>
      <c r="I27" s="6">
        <v>2.09</v>
      </c>
      <c r="J27" s="113">
        <f t="shared" si="0"/>
        <v>7.0534390497999997</v>
      </c>
      <c r="K27" s="113">
        <f t="shared" si="1"/>
        <v>15.853068</v>
      </c>
      <c r="L27" s="113">
        <f t="shared" si="2"/>
        <v>22.906507049799998</v>
      </c>
    </row>
    <row r="28" spans="1:12">
      <c r="A28" s="4" t="s">
        <v>445</v>
      </c>
      <c r="B28" s="7">
        <v>742342</v>
      </c>
      <c r="C28" s="7">
        <v>6494925</v>
      </c>
      <c r="D28" s="26">
        <v>3.3</v>
      </c>
      <c r="E28" s="26">
        <v>3.5</v>
      </c>
      <c r="F28" s="152" t="s">
        <v>201</v>
      </c>
      <c r="G28" s="4" t="s">
        <v>204</v>
      </c>
      <c r="H28" s="6">
        <v>7.78</v>
      </c>
      <c r="I28" s="6">
        <v>2.11</v>
      </c>
      <c r="J28" s="113">
        <f t="shared" si="0"/>
        <v>10.7420210742</v>
      </c>
      <c r="K28" s="113">
        <f t="shared" si="1"/>
        <v>16.004771999999999</v>
      </c>
      <c r="L28" s="113">
        <f t="shared" si="2"/>
        <v>26.746793074199999</v>
      </c>
    </row>
    <row r="29" spans="1:12">
      <c r="A29" s="4" t="s">
        <v>447</v>
      </c>
      <c r="B29" s="7">
        <v>736296</v>
      </c>
      <c r="C29" s="7">
        <v>6492558</v>
      </c>
      <c r="D29" s="26">
        <v>7.9</v>
      </c>
      <c r="E29" s="26">
        <v>8.1</v>
      </c>
      <c r="F29" s="152" t="s">
        <v>106</v>
      </c>
      <c r="G29" s="4" t="s">
        <v>204</v>
      </c>
      <c r="H29" s="6">
        <v>5.79</v>
      </c>
      <c r="I29" s="6">
        <v>1.92</v>
      </c>
      <c r="J29" s="113">
        <f t="shared" si="0"/>
        <v>6.5546333423999998</v>
      </c>
      <c r="K29" s="113">
        <f t="shared" si="1"/>
        <v>14.563584000000001</v>
      </c>
      <c r="L29" s="113">
        <f t="shared" si="2"/>
        <v>21.118217342400001</v>
      </c>
    </row>
    <row r="30" spans="1:12">
      <c r="A30" s="4" t="s">
        <v>449</v>
      </c>
      <c r="B30" s="7">
        <v>716790</v>
      </c>
      <c r="C30" s="7">
        <v>6498713</v>
      </c>
      <c r="D30" s="26">
        <v>0.1</v>
      </c>
      <c r="E30" s="26">
        <v>0.5</v>
      </c>
      <c r="F30" s="152" t="s">
        <v>290</v>
      </c>
      <c r="G30" s="4" t="s">
        <v>291</v>
      </c>
      <c r="H30" s="6">
        <v>5.5</v>
      </c>
      <c r="I30" s="6">
        <v>1.68</v>
      </c>
      <c r="J30" s="113">
        <f t="shared" si="0"/>
        <v>6.8185080496000001</v>
      </c>
      <c r="K30" s="113">
        <f t="shared" si="1"/>
        <v>12.743136</v>
      </c>
      <c r="L30" s="113">
        <f t="shared" si="2"/>
        <v>19.561644049599998</v>
      </c>
    </row>
    <row r="31" spans="1:12">
      <c r="A31" s="4" t="s">
        <v>315</v>
      </c>
      <c r="B31" s="7">
        <v>734099</v>
      </c>
      <c r="C31" s="7">
        <v>6535372</v>
      </c>
      <c r="D31" s="26">
        <v>9.8000000000000007</v>
      </c>
      <c r="E31" s="26">
        <v>10</v>
      </c>
      <c r="F31" s="152" t="s">
        <v>201</v>
      </c>
      <c r="G31" s="4" t="s">
        <v>204</v>
      </c>
      <c r="H31" s="6">
        <v>5.48</v>
      </c>
      <c r="I31" s="6">
        <v>1.91</v>
      </c>
      <c r="J31" s="113">
        <f t="shared" si="0"/>
        <v>5.8216408302000007</v>
      </c>
      <c r="K31" s="113">
        <f t="shared" si="1"/>
        <v>14.487731999999999</v>
      </c>
      <c r="L31" s="113">
        <f t="shared" si="2"/>
        <v>20.309372830200001</v>
      </c>
    </row>
    <row r="32" spans="1:12">
      <c r="A32" s="4" t="s">
        <v>313</v>
      </c>
      <c r="B32" s="7">
        <v>734099</v>
      </c>
      <c r="C32" s="7">
        <v>6535372</v>
      </c>
      <c r="D32" s="26">
        <v>8.4</v>
      </c>
      <c r="E32" s="26">
        <v>8.6</v>
      </c>
      <c r="F32" s="152" t="s">
        <v>200</v>
      </c>
      <c r="G32" s="4" t="s">
        <v>204</v>
      </c>
      <c r="H32" s="6">
        <v>5.2</v>
      </c>
      <c r="I32" s="6">
        <v>1.82</v>
      </c>
      <c r="J32" s="113">
        <f t="shared" si="0"/>
        <v>5.4929312204</v>
      </c>
      <c r="K32" s="113">
        <f t="shared" si="1"/>
        <v>13.805064000000002</v>
      </c>
      <c r="L32" s="113">
        <f t="shared" si="2"/>
        <v>19.297995220400001</v>
      </c>
    </row>
    <row r="33" spans="1:12">
      <c r="A33" s="4" t="s">
        <v>312</v>
      </c>
      <c r="B33" s="7">
        <v>734099</v>
      </c>
      <c r="C33" s="7">
        <v>6535372</v>
      </c>
      <c r="D33" s="26">
        <v>7.6</v>
      </c>
      <c r="E33" s="26">
        <v>7.7</v>
      </c>
      <c r="F33" s="152" t="s">
        <v>202</v>
      </c>
      <c r="G33" s="4" t="s">
        <v>204</v>
      </c>
      <c r="H33" s="6">
        <v>7.1</v>
      </c>
      <c r="I33" s="6">
        <v>1.64</v>
      </c>
      <c r="J33" s="113">
        <f t="shared" si="0"/>
        <v>10.978870000799999</v>
      </c>
      <c r="K33" s="113">
        <f t="shared" si="1"/>
        <v>12.439728000000001</v>
      </c>
      <c r="L33" s="113">
        <f t="shared" si="2"/>
        <v>23.418598000799999</v>
      </c>
    </row>
    <row r="34" spans="1:12">
      <c r="A34" s="4" t="s">
        <v>309</v>
      </c>
      <c r="B34" s="7">
        <v>734099</v>
      </c>
      <c r="C34" s="7">
        <v>6535372</v>
      </c>
      <c r="D34" s="26">
        <v>5.6</v>
      </c>
      <c r="E34" s="26">
        <v>5.8</v>
      </c>
      <c r="F34" s="152" t="s">
        <v>203</v>
      </c>
      <c r="G34" s="4" t="s">
        <v>204</v>
      </c>
      <c r="H34" s="6">
        <v>7</v>
      </c>
      <c r="I34" s="6">
        <v>1.63</v>
      </c>
      <c r="J34" s="113">
        <f t="shared" si="0"/>
        <v>10.770310488600002</v>
      </c>
      <c r="K34" s="113">
        <f t="shared" si="1"/>
        <v>12.363875999999999</v>
      </c>
      <c r="L34" s="113">
        <f t="shared" si="2"/>
        <v>23.134186488600001</v>
      </c>
    </row>
    <row r="35" spans="1:12">
      <c r="A35" s="4" t="s">
        <v>316</v>
      </c>
      <c r="B35" s="7">
        <v>730134</v>
      </c>
      <c r="C35" s="7">
        <v>6533572</v>
      </c>
      <c r="D35" s="26">
        <v>1</v>
      </c>
      <c r="E35" s="26">
        <v>1.2</v>
      </c>
      <c r="F35" s="152" t="s">
        <v>201</v>
      </c>
      <c r="G35" s="4" t="s">
        <v>204</v>
      </c>
      <c r="H35" s="6">
        <v>4.2699999999999996</v>
      </c>
      <c r="I35" s="6">
        <v>1.81</v>
      </c>
      <c r="J35" s="113">
        <f t="shared" ref="J35:J66" si="3">(H35-(I35*1.6486))*2.4973</f>
        <v>3.2116127081999988</v>
      </c>
      <c r="K35" s="113">
        <f t="shared" ref="K35:K67" si="4">I35*7.5852</f>
        <v>13.729212</v>
      </c>
      <c r="L35" s="113">
        <f t="shared" ref="L35:L66" si="5">K35+J35</f>
        <v>16.940824708199997</v>
      </c>
    </row>
    <row r="36" spans="1:12">
      <c r="A36" s="4" t="s">
        <v>317</v>
      </c>
      <c r="B36" s="7">
        <v>730134</v>
      </c>
      <c r="C36" s="7">
        <v>6533572</v>
      </c>
      <c r="D36" s="26">
        <v>2.6</v>
      </c>
      <c r="E36" s="26">
        <v>2.9</v>
      </c>
      <c r="F36" s="152" t="s">
        <v>202</v>
      </c>
      <c r="G36" s="4" t="s">
        <v>204</v>
      </c>
      <c r="H36" s="6">
        <v>3.89</v>
      </c>
      <c r="I36" s="6">
        <v>1.53</v>
      </c>
      <c r="J36" s="113">
        <f t="shared" si="3"/>
        <v>3.4154123666</v>
      </c>
      <c r="K36" s="113">
        <f t="shared" si="4"/>
        <v>11.605356</v>
      </c>
      <c r="L36" s="113">
        <f t="shared" si="5"/>
        <v>15.0207683666</v>
      </c>
    </row>
    <row r="37" spans="1:12">
      <c r="A37" s="4" t="s">
        <v>318</v>
      </c>
      <c r="B37" s="7">
        <v>730134</v>
      </c>
      <c r="C37" s="7">
        <v>6533572</v>
      </c>
      <c r="D37" s="26">
        <v>3.1</v>
      </c>
      <c r="E37" s="26">
        <v>3.3</v>
      </c>
      <c r="F37" s="152" t="s">
        <v>200</v>
      </c>
      <c r="G37" s="4" t="s">
        <v>204</v>
      </c>
      <c r="H37" s="6">
        <v>4.75</v>
      </c>
      <c r="I37" s="6">
        <v>1.87</v>
      </c>
      <c r="J37" s="113">
        <f t="shared" si="3"/>
        <v>4.1632937814000002</v>
      </c>
      <c r="K37" s="113">
        <f t="shared" si="4"/>
        <v>14.184324000000002</v>
      </c>
      <c r="L37" s="113">
        <f t="shared" si="5"/>
        <v>18.347617781400004</v>
      </c>
    </row>
    <row r="38" spans="1:12">
      <c r="A38" s="4" t="s">
        <v>470</v>
      </c>
      <c r="B38" s="7">
        <v>738441</v>
      </c>
      <c r="C38" s="7">
        <v>6535647</v>
      </c>
      <c r="D38" s="26">
        <v>0.9</v>
      </c>
      <c r="E38" s="26">
        <v>1.3</v>
      </c>
      <c r="F38" s="151" t="s">
        <v>106</v>
      </c>
      <c r="G38" s="4" t="s">
        <v>287</v>
      </c>
      <c r="H38" s="6">
        <v>4.62</v>
      </c>
      <c r="I38" s="6">
        <v>0.87</v>
      </c>
      <c r="J38" s="113">
        <f t="shared" si="3"/>
        <v>7.9556935614000004</v>
      </c>
      <c r="K38" s="113">
        <f t="shared" si="4"/>
        <v>6.5991240000000007</v>
      </c>
      <c r="L38" s="113">
        <f t="shared" si="5"/>
        <v>14.5548175614</v>
      </c>
    </row>
    <row r="39" spans="1:12">
      <c r="A39" s="4" t="s">
        <v>471</v>
      </c>
      <c r="B39" s="7">
        <v>738095</v>
      </c>
      <c r="C39" s="7">
        <v>6516716</v>
      </c>
      <c r="D39" s="26">
        <v>0.9</v>
      </c>
      <c r="E39" s="26">
        <v>1.5</v>
      </c>
      <c r="F39" s="152" t="s">
        <v>106</v>
      </c>
      <c r="G39" s="4" t="s">
        <v>287</v>
      </c>
      <c r="H39" s="6">
        <v>6.89</v>
      </c>
      <c r="I39" s="6">
        <v>1.59</v>
      </c>
      <c r="J39" s="113">
        <f t="shared" si="3"/>
        <v>10.660289439799998</v>
      </c>
      <c r="K39" s="113">
        <f t="shared" si="4"/>
        <v>12.060468000000002</v>
      </c>
      <c r="L39" s="113">
        <f t="shared" si="5"/>
        <v>22.7207574398</v>
      </c>
    </row>
    <row r="40" spans="1:12">
      <c r="A40" s="4" t="s">
        <v>472</v>
      </c>
      <c r="B40" s="7">
        <v>696897</v>
      </c>
      <c r="C40" s="7">
        <v>6596992</v>
      </c>
      <c r="D40" s="26">
        <v>0.8</v>
      </c>
      <c r="E40" s="26">
        <v>1</v>
      </c>
      <c r="F40" s="152" t="s">
        <v>290</v>
      </c>
      <c r="G40" s="4" t="s">
        <v>287</v>
      </c>
      <c r="H40" s="6">
        <v>0.1</v>
      </c>
      <c r="I40" s="6">
        <v>0.53</v>
      </c>
      <c r="J40" s="113">
        <f t="shared" si="3"/>
        <v>-1.9323058534000002</v>
      </c>
      <c r="K40" s="113">
        <f t="shared" si="4"/>
        <v>4.0201560000000001</v>
      </c>
      <c r="L40" s="113">
        <f t="shared" si="5"/>
        <v>2.0878501466000001</v>
      </c>
    </row>
    <row r="41" spans="1:12">
      <c r="A41" s="4" t="s">
        <v>473</v>
      </c>
      <c r="B41" s="7">
        <v>693876</v>
      </c>
      <c r="C41" s="7">
        <v>6592679</v>
      </c>
      <c r="D41" s="26">
        <v>0.5</v>
      </c>
      <c r="E41" s="26">
        <v>0.8</v>
      </c>
      <c r="F41" s="152" t="s">
        <v>319</v>
      </c>
      <c r="G41" s="4" t="s">
        <v>291</v>
      </c>
      <c r="H41" s="6">
        <v>0.19</v>
      </c>
      <c r="I41" s="6">
        <v>0.37</v>
      </c>
      <c r="J41" s="113">
        <f t="shared" si="3"/>
        <v>-1.0488210486</v>
      </c>
      <c r="K41" s="113">
        <f t="shared" si="4"/>
        <v>2.806524</v>
      </c>
      <c r="L41" s="113">
        <f t="shared" si="5"/>
        <v>1.7577029514</v>
      </c>
    </row>
    <row r="42" spans="1:12">
      <c r="A42" s="4" t="s">
        <v>474</v>
      </c>
      <c r="B42" s="7">
        <v>699060</v>
      </c>
      <c r="C42" s="7">
        <v>6590218</v>
      </c>
      <c r="D42" s="26">
        <v>0.1</v>
      </c>
      <c r="E42" s="26">
        <v>0.4</v>
      </c>
      <c r="F42" s="152" t="s">
        <v>106</v>
      </c>
      <c r="G42" s="4" t="s">
        <v>204</v>
      </c>
      <c r="H42" s="6">
        <v>0.28999999999999998</v>
      </c>
      <c r="I42" s="6">
        <v>0.47</v>
      </c>
      <c r="J42" s="113">
        <f t="shared" si="3"/>
        <v>-1.2107959266000001</v>
      </c>
      <c r="K42" s="113">
        <f t="shared" si="4"/>
        <v>3.5650439999999999</v>
      </c>
      <c r="L42" s="113">
        <f t="shared" si="5"/>
        <v>2.3542480734</v>
      </c>
    </row>
    <row r="43" spans="1:12">
      <c r="A43" s="4" t="s">
        <v>475</v>
      </c>
      <c r="B43" s="7">
        <v>700436</v>
      </c>
      <c r="C43" s="7">
        <v>6585340</v>
      </c>
      <c r="D43" s="26">
        <v>0.1</v>
      </c>
      <c r="E43" s="26">
        <v>0.4</v>
      </c>
      <c r="F43" s="152" t="s">
        <v>595</v>
      </c>
      <c r="G43" s="4" t="s">
        <v>204</v>
      </c>
      <c r="H43" s="6">
        <v>0.2</v>
      </c>
      <c r="I43" s="6">
        <v>0.72</v>
      </c>
      <c r="J43" s="113">
        <f t="shared" si="3"/>
        <v>-2.4648151216000005</v>
      </c>
      <c r="K43" s="113">
        <f t="shared" si="4"/>
        <v>5.4613440000000004</v>
      </c>
      <c r="L43" s="113">
        <f t="shared" si="5"/>
        <v>2.9965288783999999</v>
      </c>
    </row>
    <row r="44" spans="1:12">
      <c r="A44" s="4" t="s">
        <v>476</v>
      </c>
      <c r="B44" s="7">
        <v>695357</v>
      </c>
      <c r="C44" s="7">
        <v>6581261</v>
      </c>
      <c r="D44" s="26">
        <v>0.15</v>
      </c>
      <c r="E44" s="26">
        <v>0.4</v>
      </c>
      <c r="F44" s="152" t="s">
        <v>106</v>
      </c>
      <c r="G44" s="4" t="s">
        <v>204</v>
      </c>
      <c r="H44" s="6">
        <v>0.28999999999999998</v>
      </c>
      <c r="I44" s="6">
        <v>0.4</v>
      </c>
      <c r="J44" s="113">
        <f t="shared" si="3"/>
        <v>-0.9226025120000001</v>
      </c>
      <c r="K44" s="113">
        <f t="shared" si="4"/>
        <v>3.0340800000000003</v>
      </c>
      <c r="L44" s="113">
        <f t="shared" si="5"/>
        <v>2.1114774880000002</v>
      </c>
    </row>
    <row r="45" spans="1:12">
      <c r="A45" s="4" t="s">
        <v>477</v>
      </c>
      <c r="B45" s="7">
        <v>697134</v>
      </c>
      <c r="C45" s="7">
        <v>6578378</v>
      </c>
      <c r="D45" s="26">
        <v>0.1</v>
      </c>
      <c r="E45" s="26">
        <v>0.4</v>
      </c>
      <c r="F45" s="152" t="s">
        <v>106</v>
      </c>
      <c r="G45" s="4" t="s">
        <v>204</v>
      </c>
      <c r="H45" s="6">
        <v>0.26</v>
      </c>
      <c r="I45" s="6">
        <v>0.21</v>
      </c>
      <c r="J45" s="113">
        <f t="shared" si="3"/>
        <v>-0.21528224380000002</v>
      </c>
      <c r="K45" s="113">
        <f t="shared" si="4"/>
        <v>1.592892</v>
      </c>
      <c r="L45" s="113">
        <f t="shared" si="5"/>
        <v>1.3776097562</v>
      </c>
    </row>
    <row r="46" spans="1:12">
      <c r="A46" s="4" t="s">
        <v>478</v>
      </c>
      <c r="B46" s="7">
        <v>691087</v>
      </c>
      <c r="C46" s="7">
        <v>6580019</v>
      </c>
      <c r="D46" s="26">
        <v>0.1</v>
      </c>
      <c r="E46" s="26">
        <v>0.35</v>
      </c>
      <c r="F46" s="152" t="s">
        <v>290</v>
      </c>
      <c r="G46" s="4" t="s">
        <v>287</v>
      </c>
      <c r="H46" s="6">
        <v>0.19</v>
      </c>
      <c r="I46" s="6">
        <v>0.19</v>
      </c>
      <c r="J46" s="113">
        <f t="shared" si="3"/>
        <v>-0.30775226820000001</v>
      </c>
      <c r="K46" s="113">
        <f t="shared" si="4"/>
        <v>1.4411880000000001</v>
      </c>
      <c r="L46" s="113">
        <f t="shared" si="5"/>
        <v>1.1334357318000001</v>
      </c>
    </row>
    <row r="47" spans="1:12">
      <c r="A47" s="4" t="s">
        <v>479</v>
      </c>
      <c r="B47" s="7">
        <v>688651</v>
      </c>
      <c r="C47" s="7">
        <v>6594117</v>
      </c>
      <c r="D47" s="26">
        <v>0.1</v>
      </c>
      <c r="E47" s="26">
        <v>0.4</v>
      </c>
      <c r="F47" s="152" t="s">
        <v>106</v>
      </c>
      <c r="G47" s="4" t="s">
        <v>204</v>
      </c>
      <c r="H47" s="6">
        <v>0.2</v>
      </c>
      <c r="I47" s="6">
        <v>0.24</v>
      </c>
      <c r="J47" s="113">
        <f t="shared" si="3"/>
        <v>-0.48863170720000004</v>
      </c>
      <c r="K47" s="113">
        <f t="shared" si="4"/>
        <v>1.8204480000000001</v>
      </c>
      <c r="L47" s="113">
        <f t="shared" si="5"/>
        <v>1.3318162928000001</v>
      </c>
    </row>
    <row r="48" spans="1:12">
      <c r="A48" s="4" t="s">
        <v>480</v>
      </c>
      <c r="B48" s="7">
        <v>684522</v>
      </c>
      <c r="C48" s="7">
        <v>6593179</v>
      </c>
      <c r="D48" s="26">
        <v>0.1</v>
      </c>
      <c r="E48" s="26">
        <v>0.4</v>
      </c>
      <c r="F48" s="152" t="s">
        <v>106</v>
      </c>
      <c r="G48" s="4" t="s">
        <v>204</v>
      </c>
      <c r="H48" s="6">
        <v>0.25</v>
      </c>
      <c r="I48" s="6">
        <v>0.27</v>
      </c>
      <c r="J48" s="113">
        <f t="shared" si="3"/>
        <v>-0.48727817060000017</v>
      </c>
      <c r="K48" s="113">
        <f t="shared" si="4"/>
        <v>2.0480040000000002</v>
      </c>
      <c r="L48" s="113">
        <f t="shared" si="5"/>
        <v>1.5607258293999999</v>
      </c>
    </row>
    <row r="49" spans="1:12">
      <c r="A49" s="4" t="s">
        <v>481</v>
      </c>
      <c r="B49" s="7">
        <v>681447</v>
      </c>
      <c r="C49" s="7">
        <v>6595843</v>
      </c>
      <c r="D49" s="26">
        <v>0.1</v>
      </c>
      <c r="E49" s="26">
        <v>0.4</v>
      </c>
      <c r="F49" s="152" t="s">
        <v>290</v>
      </c>
      <c r="G49" s="4" t="s">
        <v>204</v>
      </c>
      <c r="H49" s="6">
        <v>0.18</v>
      </c>
      <c r="I49" s="6">
        <v>0.15</v>
      </c>
      <c r="J49" s="113">
        <f t="shared" si="3"/>
        <v>-0.16804331700000005</v>
      </c>
      <c r="K49" s="113">
        <f t="shared" si="4"/>
        <v>1.13778</v>
      </c>
      <c r="L49" s="113">
        <f t="shared" si="5"/>
        <v>0.96973668299999993</v>
      </c>
    </row>
    <row r="50" spans="1:12">
      <c r="A50" s="4" t="s">
        <v>482</v>
      </c>
      <c r="B50" s="7">
        <v>679470</v>
      </c>
      <c r="C50" s="7">
        <v>6592681</v>
      </c>
      <c r="D50" s="26">
        <v>0.05</v>
      </c>
      <c r="E50" s="26">
        <v>0.3</v>
      </c>
      <c r="F50" s="152" t="s">
        <v>106</v>
      </c>
      <c r="G50" s="4" t="s">
        <v>204</v>
      </c>
      <c r="H50" s="6">
        <v>0.22</v>
      </c>
      <c r="I50" s="6">
        <v>0.14000000000000001</v>
      </c>
      <c r="J50" s="113">
        <f t="shared" si="3"/>
        <v>-2.6980829200000091E-2</v>
      </c>
      <c r="K50" s="113">
        <f t="shared" si="4"/>
        <v>1.0619280000000002</v>
      </c>
      <c r="L50" s="113">
        <f t="shared" si="5"/>
        <v>1.0349471708000002</v>
      </c>
    </row>
    <row r="51" spans="1:12">
      <c r="A51" s="4" t="s">
        <v>483</v>
      </c>
      <c r="B51" s="7">
        <v>681104</v>
      </c>
      <c r="C51" s="7">
        <v>6586940</v>
      </c>
      <c r="D51" s="26">
        <v>0.3</v>
      </c>
      <c r="E51" s="26">
        <v>0.5</v>
      </c>
      <c r="F51" s="152" t="s">
        <v>290</v>
      </c>
      <c r="G51" s="4" t="s">
        <v>291</v>
      </c>
      <c r="H51" s="6">
        <v>0.28000000000000003</v>
      </c>
      <c r="I51" s="6">
        <v>0.45</v>
      </c>
      <c r="J51" s="113">
        <f t="shared" si="3"/>
        <v>-1.1534279510000001</v>
      </c>
      <c r="K51" s="113">
        <f t="shared" si="4"/>
        <v>3.4133400000000003</v>
      </c>
      <c r="L51" s="113">
        <f t="shared" si="5"/>
        <v>2.2599120490000004</v>
      </c>
    </row>
    <row r="52" spans="1:12">
      <c r="A52" s="4" t="s">
        <v>484</v>
      </c>
      <c r="B52" s="7">
        <v>687707</v>
      </c>
      <c r="C52" s="7">
        <v>6589131</v>
      </c>
      <c r="D52" s="26">
        <v>0.05</v>
      </c>
      <c r="E52" s="26">
        <v>0.4</v>
      </c>
      <c r="F52" s="152" t="s">
        <v>106</v>
      </c>
      <c r="G52" s="4" t="s">
        <v>204</v>
      </c>
      <c r="H52" s="6">
        <v>0.27</v>
      </c>
      <c r="I52" s="6">
        <v>0.34</v>
      </c>
      <c r="J52" s="113">
        <f t="shared" si="3"/>
        <v>-0.72552558519999999</v>
      </c>
      <c r="K52" s="113">
        <f t="shared" si="4"/>
        <v>2.5789680000000001</v>
      </c>
      <c r="L52" s="113">
        <f t="shared" si="5"/>
        <v>1.8534424148000002</v>
      </c>
    </row>
    <row r="53" spans="1:12">
      <c r="A53" s="4" t="s">
        <v>485</v>
      </c>
      <c r="B53" s="7">
        <v>676227</v>
      </c>
      <c r="C53" s="7">
        <v>6587736</v>
      </c>
      <c r="D53" s="26">
        <v>0.2</v>
      </c>
      <c r="E53" s="26">
        <v>0.4</v>
      </c>
      <c r="F53" s="152" t="s">
        <v>290</v>
      </c>
      <c r="G53" s="4" t="s">
        <v>204</v>
      </c>
      <c r="H53" s="6">
        <v>0.2</v>
      </c>
      <c r="I53" s="6">
        <v>0.45</v>
      </c>
      <c r="J53" s="113">
        <f t="shared" si="3"/>
        <v>-1.3532119510000002</v>
      </c>
      <c r="K53" s="113">
        <f t="shared" si="4"/>
        <v>3.4133400000000003</v>
      </c>
      <c r="L53" s="113">
        <f t="shared" si="5"/>
        <v>2.0601280490000002</v>
      </c>
    </row>
    <row r="54" spans="1:12">
      <c r="A54" s="4" t="s">
        <v>486</v>
      </c>
      <c r="B54" s="7">
        <v>678878</v>
      </c>
      <c r="C54" s="7">
        <v>6584035</v>
      </c>
      <c r="D54" s="26">
        <v>0.2</v>
      </c>
      <c r="E54" s="26">
        <v>0.5</v>
      </c>
      <c r="F54" s="152" t="s">
        <v>328</v>
      </c>
      <c r="G54" s="4" t="s">
        <v>204</v>
      </c>
      <c r="H54" s="6">
        <v>0.17</v>
      </c>
      <c r="I54" s="6">
        <v>0.33</v>
      </c>
      <c r="J54" s="113">
        <f t="shared" si="3"/>
        <v>-0.93408509740000001</v>
      </c>
      <c r="K54" s="113">
        <f t="shared" si="4"/>
        <v>2.5031160000000003</v>
      </c>
      <c r="L54" s="113">
        <f t="shared" si="5"/>
        <v>1.5690309026000002</v>
      </c>
    </row>
    <row r="55" spans="1:12">
      <c r="A55" s="4" t="s">
        <v>487</v>
      </c>
      <c r="B55" s="7">
        <v>682848</v>
      </c>
      <c r="C55" s="7">
        <v>6583814</v>
      </c>
      <c r="D55" s="26">
        <v>0.2</v>
      </c>
      <c r="E55" s="26">
        <v>0.4</v>
      </c>
      <c r="F55" s="152" t="s">
        <v>290</v>
      </c>
      <c r="G55" s="4" t="s">
        <v>204</v>
      </c>
      <c r="H55" s="6">
        <v>0.12</v>
      </c>
      <c r="I55" s="6">
        <v>0.43</v>
      </c>
      <c r="J55" s="113">
        <f t="shared" si="3"/>
        <v>-1.4706549754000002</v>
      </c>
      <c r="K55" s="113">
        <f t="shared" si="4"/>
        <v>3.2616360000000002</v>
      </c>
      <c r="L55" s="113">
        <f t="shared" si="5"/>
        <v>1.7909810246</v>
      </c>
    </row>
    <row r="56" spans="1:12">
      <c r="A56" s="4" t="s">
        <v>488</v>
      </c>
      <c r="B56" s="7">
        <v>696270</v>
      </c>
      <c r="C56" s="7">
        <v>6587253</v>
      </c>
      <c r="D56" s="26">
        <v>0.2</v>
      </c>
      <c r="E56" s="26">
        <v>0.4</v>
      </c>
      <c r="F56" s="152" t="s">
        <v>329</v>
      </c>
      <c r="G56" s="4" t="s">
        <v>204</v>
      </c>
      <c r="H56" s="6">
        <v>0.26</v>
      </c>
      <c r="I56" s="6">
        <v>0.35</v>
      </c>
      <c r="J56" s="113">
        <f t="shared" si="3"/>
        <v>-0.79166907300000011</v>
      </c>
      <c r="K56" s="113">
        <f t="shared" si="4"/>
        <v>2.65482</v>
      </c>
      <c r="L56" s="113">
        <f t="shared" si="5"/>
        <v>1.863150927</v>
      </c>
    </row>
    <row r="57" spans="1:12">
      <c r="A57" s="4" t="s">
        <v>489</v>
      </c>
      <c r="B57" s="7">
        <v>694172</v>
      </c>
      <c r="C57" s="7">
        <v>6585594</v>
      </c>
      <c r="D57" s="26">
        <v>0.4</v>
      </c>
      <c r="E57" s="26">
        <v>0.6</v>
      </c>
      <c r="F57" s="152" t="s">
        <v>285</v>
      </c>
      <c r="G57" s="4" t="s">
        <v>291</v>
      </c>
      <c r="H57" s="6">
        <v>0.73</v>
      </c>
      <c r="I57" s="6">
        <v>0.66</v>
      </c>
      <c r="J57" s="113">
        <f t="shared" si="3"/>
        <v>-0.89422319480000023</v>
      </c>
      <c r="K57" s="113">
        <f t="shared" si="4"/>
        <v>5.0062320000000007</v>
      </c>
      <c r="L57" s="113">
        <f t="shared" si="5"/>
        <v>4.1120088052000003</v>
      </c>
    </row>
    <row r="58" spans="1:12">
      <c r="A58" s="4" t="s">
        <v>490</v>
      </c>
      <c r="B58" s="7">
        <v>692380</v>
      </c>
      <c r="C58" s="7">
        <v>6588302</v>
      </c>
      <c r="D58" s="26">
        <v>0.2</v>
      </c>
      <c r="E58" s="26">
        <v>0.4</v>
      </c>
      <c r="F58" s="152" t="s">
        <v>328</v>
      </c>
      <c r="G58" s="4" t="s">
        <v>287</v>
      </c>
      <c r="H58" s="6">
        <v>0.37</v>
      </c>
      <c r="I58" s="6">
        <v>0.57999999999999996</v>
      </c>
      <c r="J58" s="113">
        <f t="shared" si="3"/>
        <v>-1.4638872923999999</v>
      </c>
      <c r="K58" s="113">
        <f t="shared" si="4"/>
        <v>4.3994159999999995</v>
      </c>
      <c r="L58" s="113">
        <f t="shared" si="5"/>
        <v>2.9355287075999996</v>
      </c>
    </row>
    <row r="59" spans="1:12">
      <c r="A59" s="4" t="s">
        <v>491</v>
      </c>
      <c r="B59" s="7">
        <v>689478</v>
      </c>
      <c r="C59" s="7">
        <v>6585588</v>
      </c>
      <c r="D59" s="26">
        <v>0.05</v>
      </c>
      <c r="E59" s="26">
        <v>0.4</v>
      </c>
      <c r="F59" s="152" t="s">
        <v>328</v>
      </c>
      <c r="G59" s="4" t="s">
        <v>204</v>
      </c>
      <c r="H59" s="6">
        <v>0.38</v>
      </c>
      <c r="I59" s="6">
        <v>0.55000000000000004</v>
      </c>
      <c r="J59" s="113">
        <f t="shared" si="3"/>
        <v>-1.3154028290000004</v>
      </c>
      <c r="K59" s="113">
        <f t="shared" si="4"/>
        <v>4.1718600000000006</v>
      </c>
      <c r="L59" s="113">
        <f t="shared" si="5"/>
        <v>2.8564571710000002</v>
      </c>
    </row>
    <row r="60" spans="1:12">
      <c r="A60" s="4" t="s">
        <v>492</v>
      </c>
      <c r="B60" s="7">
        <v>686080</v>
      </c>
      <c r="C60" s="7">
        <v>6585123</v>
      </c>
      <c r="D60" s="26">
        <v>0.2</v>
      </c>
      <c r="E60" s="26">
        <v>0.4</v>
      </c>
      <c r="F60" s="152" t="s">
        <v>290</v>
      </c>
      <c r="G60" s="4" t="s">
        <v>204</v>
      </c>
      <c r="H60" s="6">
        <v>0.35</v>
      </c>
      <c r="I60" s="6">
        <v>0.28000000000000003</v>
      </c>
      <c r="J60" s="113">
        <f t="shared" si="3"/>
        <v>-0.27871865840000026</v>
      </c>
      <c r="K60" s="113">
        <f t="shared" si="4"/>
        <v>2.1238560000000004</v>
      </c>
      <c r="L60" s="113">
        <f t="shared" si="5"/>
        <v>1.8451373416000001</v>
      </c>
    </row>
    <row r="61" spans="1:12">
      <c r="A61" s="4" t="s">
        <v>493</v>
      </c>
      <c r="B61" s="7">
        <v>701982</v>
      </c>
      <c r="C61" s="7">
        <v>6594604</v>
      </c>
      <c r="D61" s="26">
        <v>0.1</v>
      </c>
      <c r="E61" s="26">
        <v>0.4</v>
      </c>
      <c r="F61" s="152" t="s">
        <v>106</v>
      </c>
      <c r="G61" s="4" t="s">
        <v>204</v>
      </c>
      <c r="H61" s="6">
        <v>0.19</v>
      </c>
      <c r="I61" s="6">
        <v>0.23</v>
      </c>
      <c r="J61" s="113">
        <f t="shared" si="3"/>
        <v>-0.47243421940000002</v>
      </c>
      <c r="K61" s="113">
        <f t="shared" si="4"/>
        <v>1.7445960000000003</v>
      </c>
      <c r="L61" s="113">
        <f t="shared" si="5"/>
        <v>1.2721617806000003</v>
      </c>
    </row>
    <row r="62" spans="1:12">
      <c r="A62" s="4" t="s">
        <v>494</v>
      </c>
      <c r="B62" s="7">
        <v>690933</v>
      </c>
      <c r="C62" s="7">
        <v>6597814</v>
      </c>
      <c r="D62" s="26">
        <v>0.1</v>
      </c>
      <c r="E62" s="26">
        <v>0.4</v>
      </c>
      <c r="F62" s="152" t="s">
        <v>106</v>
      </c>
      <c r="G62" s="4" t="s">
        <v>204</v>
      </c>
      <c r="H62" s="6">
        <v>0.19</v>
      </c>
      <c r="I62" s="6">
        <v>0.21</v>
      </c>
      <c r="J62" s="113">
        <f t="shared" si="3"/>
        <v>-0.39009324380000004</v>
      </c>
      <c r="K62" s="113">
        <f t="shared" si="4"/>
        <v>1.592892</v>
      </c>
      <c r="L62" s="113">
        <f t="shared" si="5"/>
        <v>1.2027987562</v>
      </c>
    </row>
    <row r="63" spans="1:12">
      <c r="A63" s="4" t="s">
        <v>495</v>
      </c>
      <c r="B63" s="7">
        <v>684520</v>
      </c>
      <c r="C63" s="7">
        <v>6599029</v>
      </c>
      <c r="D63" s="26">
        <v>0.2</v>
      </c>
      <c r="E63" s="26">
        <v>0.4</v>
      </c>
      <c r="F63" s="152" t="s">
        <v>106</v>
      </c>
      <c r="G63" s="4" t="s">
        <v>204</v>
      </c>
      <c r="H63" s="6">
        <v>0.18</v>
      </c>
      <c r="I63" s="6">
        <v>0.15</v>
      </c>
      <c r="J63" s="113">
        <f t="shared" si="3"/>
        <v>-0.16804331700000005</v>
      </c>
      <c r="K63" s="113">
        <f t="shared" si="4"/>
        <v>1.13778</v>
      </c>
      <c r="L63" s="113">
        <f t="shared" si="5"/>
        <v>0.96973668299999993</v>
      </c>
    </row>
    <row r="64" spans="1:12">
      <c r="A64" s="4" t="s">
        <v>496</v>
      </c>
      <c r="B64" s="7">
        <v>681068</v>
      </c>
      <c r="C64" s="7">
        <v>6599032</v>
      </c>
      <c r="D64" s="26">
        <v>0.1</v>
      </c>
      <c r="E64" s="26">
        <v>0.4</v>
      </c>
      <c r="F64" s="152" t="s">
        <v>106</v>
      </c>
      <c r="G64" s="4" t="s">
        <v>204</v>
      </c>
      <c r="H64" s="6">
        <v>0.21</v>
      </c>
      <c r="I64" s="6">
        <v>0.15</v>
      </c>
      <c r="J64" s="113">
        <f t="shared" si="3"/>
        <v>-9.3124317000000054E-2</v>
      </c>
      <c r="K64" s="113">
        <f t="shared" si="4"/>
        <v>1.13778</v>
      </c>
      <c r="L64" s="113">
        <f t="shared" si="5"/>
        <v>1.044655683</v>
      </c>
    </row>
    <row r="65" spans="1:12">
      <c r="A65" s="4" t="s">
        <v>497</v>
      </c>
      <c r="B65" s="7">
        <v>678288</v>
      </c>
      <c r="C65" s="7">
        <v>6597221</v>
      </c>
      <c r="D65" s="26">
        <v>0.1</v>
      </c>
      <c r="E65" s="26">
        <v>0.2</v>
      </c>
      <c r="F65" s="152" t="s">
        <v>106</v>
      </c>
      <c r="G65" s="4" t="s">
        <v>204</v>
      </c>
      <c r="H65" s="6">
        <v>0.21</v>
      </c>
      <c r="I65" s="6">
        <v>0.34</v>
      </c>
      <c r="J65" s="113">
        <f t="shared" si="3"/>
        <v>-0.87536358520000013</v>
      </c>
      <c r="K65" s="113">
        <f t="shared" si="4"/>
        <v>2.5789680000000001</v>
      </c>
      <c r="L65" s="113">
        <f t="shared" si="5"/>
        <v>1.7036044148</v>
      </c>
    </row>
    <row r="66" spans="1:12">
      <c r="A66" s="4" t="s">
        <v>498</v>
      </c>
      <c r="B66" s="7">
        <v>690959</v>
      </c>
      <c r="C66" s="7">
        <v>6603094</v>
      </c>
      <c r="D66" s="26">
        <v>0.1</v>
      </c>
      <c r="E66" s="26">
        <v>0.4</v>
      </c>
      <c r="F66" s="152" t="s">
        <v>106</v>
      </c>
      <c r="G66" s="4" t="s">
        <v>204</v>
      </c>
      <c r="H66" s="6">
        <v>0.17</v>
      </c>
      <c r="I66" s="6">
        <v>0.22</v>
      </c>
      <c r="J66" s="113">
        <f t="shared" si="3"/>
        <v>-0.48120973160000002</v>
      </c>
      <c r="K66" s="113">
        <f t="shared" si="4"/>
        <v>1.668744</v>
      </c>
      <c r="L66" s="113">
        <f t="shared" si="5"/>
        <v>1.1875342683999999</v>
      </c>
    </row>
    <row r="67" spans="1:12">
      <c r="A67" s="55" t="s">
        <v>499</v>
      </c>
      <c r="B67" s="51">
        <v>697272</v>
      </c>
      <c r="C67" s="51">
        <v>6602341</v>
      </c>
      <c r="D67" s="53">
        <v>0.05</v>
      </c>
      <c r="E67" s="53">
        <v>0.4</v>
      </c>
      <c r="F67" s="153" t="s">
        <v>106</v>
      </c>
      <c r="G67" s="55" t="s">
        <v>204</v>
      </c>
      <c r="H67" s="50">
        <v>0.25</v>
      </c>
      <c r="I67" s="50">
        <v>0.26</v>
      </c>
      <c r="J67" s="119">
        <f t="shared" ref="J67" si="6">(H67-(I67*1.6486))*2.4973</f>
        <v>-0.44610768280000007</v>
      </c>
      <c r="K67" s="119">
        <f t="shared" si="4"/>
        <v>1.9721520000000001</v>
      </c>
      <c r="L67" s="119">
        <f t="shared" ref="L67" si="7">K67+J67</f>
        <v>1.5260443172</v>
      </c>
    </row>
  </sheetData>
  <sortState xmlns:xlrd2="http://schemas.microsoft.com/office/spreadsheetml/2017/richdata2" ref="A3:L67">
    <sortCondition ref="A3:A67"/>
  </sortState>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27"/>
  <sheetViews>
    <sheetView workbookViewId="0"/>
  </sheetViews>
  <sheetFormatPr defaultColWidth="9" defaultRowHeight="13.8"/>
  <cols>
    <col min="1" max="1" width="26.75" style="19" bestFit="1" customWidth="1"/>
    <col min="2" max="2" width="31.75" style="9" bestFit="1" customWidth="1"/>
    <col min="3" max="3" width="12.75" style="14" customWidth="1"/>
    <col min="4" max="4" width="12.875" style="25" customWidth="1"/>
    <col min="5" max="7" width="9" style="9"/>
    <col min="8" max="8" width="11.625" style="9" customWidth="1"/>
    <col min="9" max="16384" width="9" style="9"/>
  </cols>
  <sheetData>
    <row r="1" spans="1:11" ht="22.5" customHeight="1">
      <c r="A1" s="95" t="s">
        <v>1057</v>
      </c>
    </row>
    <row r="2" spans="1:11" ht="15" customHeight="1">
      <c r="A2" s="90" t="s">
        <v>98</v>
      </c>
      <c r="B2" s="33" t="s">
        <v>214</v>
      </c>
      <c r="C2" s="39" t="s">
        <v>93</v>
      </c>
      <c r="D2" s="34" t="s">
        <v>150</v>
      </c>
    </row>
    <row r="3" spans="1:11">
      <c r="A3" s="4" t="s">
        <v>502</v>
      </c>
      <c r="B3" s="4" t="s">
        <v>501</v>
      </c>
      <c r="C3" s="115">
        <v>2.4700000000000002</v>
      </c>
      <c r="D3" s="115">
        <v>2.4E-2</v>
      </c>
      <c r="F3" s="112"/>
    </row>
    <row r="4" spans="1:11">
      <c r="A4" s="4" t="s">
        <v>502</v>
      </c>
      <c r="B4" s="4" t="s">
        <v>500</v>
      </c>
      <c r="C4" s="114">
        <v>2.5299999999999998</v>
      </c>
      <c r="D4" s="114">
        <v>0.01</v>
      </c>
      <c r="F4" s="112"/>
    </row>
    <row r="5" spans="1:11">
      <c r="A5" s="4" t="s">
        <v>502</v>
      </c>
      <c r="B5" s="4" t="s">
        <v>500</v>
      </c>
      <c r="C5" s="114">
        <v>2.61</v>
      </c>
      <c r="D5" s="114">
        <v>0.01</v>
      </c>
      <c r="F5" s="112"/>
    </row>
    <row r="6" spans="1:11">
      <c r="A6" s="4" t="s">
        <v>502</v>
      </c>
      <c r="B6" s="4" t="s">
        <v>500</v>
      </c>
      <c r="C6" s="114">
        <v>2.48</v>
      </c>
      <c r="D6" s="114">
        <v>0.01</v>
      </c>
      <c r="F6" s="112"/>
    </row>
    <row r="7" spans="1:11">
      <c r="A7" s="4" t="s">
        <v>502</v>
      </c>
      <c r="B7" s="4" t="s">
        <v>500</v>
      </c>
      <c r="C7" s="114">
        <v>2.52</v>
      </c>
      <c r="D7" s="114">
        <v>0.01</v>
      </c>
      <c r="F7" s="112"/>
      <c r="H7" s="111"/>
      <c r="I7" s="112"/>
      <c r="J7" s="112"/>
    </row>
    <row r="8" spans="1:11">
      <c r="A8" s="4"/>
      <c r="B8" s="4"/>
      <c r="C8" s="32"/>
      <c r="D8" s="32"/>
      <c r="H8" s="111"/>
      <c r="I8" s="112"/>
      <c r="J8" s="112"/>
    </row>
    <row r="9" spans="1:11">
      <c r="A9" s="117" t="s">
        <v>454</v>
      </c>
      <c r="B9" s="7" t="s">
        <v>219</v>
      </c>
      <c r="C9" s="32">
        <v>16.600000000000001</v>
      </c>
      <c r="D9" s="32">
        <v>4.05</v>
      </c>
      <c r="H9" s="111"/>
      <c r="I9" s="112"/>
      <c r="J9" s="112"/>
    </row>
    <row r="10" spans="1:11">
      <c r="A10" s="117" t="s">
        <v>455</v>
      </c>
      <c r="B10" s="7" t="s">
        <v>220</v>
      </c>
      <c r="C10" s="32">
        <v>16.3</v>
      </c>
      <c r="D10" s="32">
        <v>4.01</v>
      </c>
    </row>
    <row r="11" spans="1:11">
      <c r="A11" s="118"/>
      <c r="B11" s="4"/>
      <c r="C11" s="32"/>
      <c r="D11" s="32"/>
    </row>
    <row r="12" spans="1:11">
      <c r="A12" s="117" t="s">
        <v>456</v>
      </c>
      <c r="B12" s="7" t="s">
        <v>219</v>
      </c>
      <c r="C12" s="32">
        <v>10.3</v>
      </c>
      <c r="D12" s="32">
        <v>2.4300000000000002</v>
      </c>
    </row>
    <row r="13" spans="1:11">
      <c r="A13" s="117" t="s">
        <v>457</v>
      </c>
      <c r="B13" s="7" t="s">
        <v>220</v>
      </c>
      <c r="C13" s="32">
        <v>10.199999999999999</v>
      </c>
      <c r="D13" s="32">
        <v>2.4</v>
      </c>
      <c r="H13" s="111"/>
      <c r="I13" s="112"/>
      <c r="J13" s="112"/>
    </row>
    <row r="14" spans="1:11">
      <c r="A14" s="4"/>
      <c r="B14" s="4"/>
      <c r="C14" s="32"/>
      <c r="D14" s="32"/>
    </row>
    <row r="15" spans="1:11">
      <c r="A15" s="117" t="s">
        <v>454</v>
      </c>
      <c r="B15" s="7" t="s">
        <v>219</v>
      </c>
      <c r="C15" s="117">
        <v>16.600000000000001</v>
      </c>
      <c r="D15" s="117">
        <v>4.05</v>
      </c>
    </row>
    <row r="16" spans="1:11">
      <c r="A16" s="117" t="s">
        <v>455</v>
      </c>
      <c r="B16" s="7" t="s">
        <v>220</v>
      </c>
      <c r="C16" s="117">
        <v>16.3</v>
      </c>
      <c r="D16" s="117">
        <v>4.01</v>
      </c>
      <c r="H16" s="111"/>
      <c r="J16" s="112"/>
      <c r="K16" s="112"/>
    </row>
    <row r="17" spans="1:11">
      <c r="A17" s="117"/>
      <c r="B17" s="7"/>
      <c r="C17" s="117"/>
      <c r="D17" s="117"/>
      <c r="H17" s="111"/>
      <c r="J17" s="112"/>
      <c r="K17" s="112"/>
    </row>
    <row r="18" spans="1:11">
      <c r="A18" s="117" t="s">
        <v>456</v>
      </c>
      <c r="B18" s="7" t="s">
        <v>219</v>
      </c>
      <c r="C18" s="117">
        <v>10.3</v>
      </c>
      <c r="D18" s="117">
        <v>2.4300000000000002</v>
      </c>
      <c r="H18" s="111"/>
      <c r="J18" s="112"/>
      <c r="K18" s="112"/>
    </row>
    <row r="19" spans="1:11">
      <c r="A19" s="117" t="s">
        <v>457</v>
      </c>
      <c r="B19" s="7" t="s">
        <v>220</v>
      </c>
      <c r="C19" s="117">
        <v>10.199999999999999</v>
      </c>
      <c r="D19" s="117">
        <v>2.4</v>
      </c>
      <c r="H19" s="111"/>
      <c r="J19" s="112"/>
      <c r="K19" s="112"/>
    </row>
    <row r="20" spans="1:11">
      <c r="A20" s="117"/>
      <c r="B20" s="7"/>
      <c r="C20" s="117"/>
      <c r="D20" s="117"/>
      <c r="H20" s="111"/>
      <c r="J20" s="112"/>
      <c r="K20" s="112"/>
    </row>
    <row r="21" spans="1:11">
      <c r="A21" s="117" t="s">
        <v>458</v>
      </c>
      <c r="B21" s="7" t="s">
        <v>219</v>
      </c>
      <c r="C21" s="117">
        <v>4.28</v>
      </c>
      <c r="D21" s="117">
        <v>1.42</v>
      </c>
      <c r="H21" s="111"/>
      <c r="J21" s="112"/>
      <c r="K21" s="112"/>
    </row>
    <row r="22" spans="1:11">
      <c r="A22" s="117" t="s">
        <v>459</v>
      </c>
      <c r="B22" s="7" t="s">
        <v>220</v>
      </c>
      <c r="C22" s="117">
        <v>4.28</v>
      </c>
      <c r="D22" s="117">
        <v>1.44</v>
      </c>
      <c r="H22" s="111"/>
      <c r="J22" s="112"/>
      <c r="K22" s="112"/>
    </row>
    <row r="23" spans="1:11">
      <c r="A23" s="117"/>
      <c r="B23" s="7"/>
      <c r="C23" s="117"/>
      <c r="D23" s="117"/>
      <c r="H23" s="111"/>
      <c r="J23" s="112"/>
      <c r="K23" s="112"/>
    </row>
    <row r="24" spans="1:11">
      <c r="A24" s="117" t="s">
        <v>460</v>
      </c>
      <c r="B24" s="7" t="s">
        <v>219</v>
      </c>
      <c r="C24" s="117">
        <v>7.78</v>
      </c>
      <c r="D24" s="117">
        <v>2.11</v>
      </c>
      <c r="H24" s="111"/>
      <c r="J24" s="112"/>
      <c r="K24" s="112"/>
    </row>
    <row r="25" spans="1:11">
      <c r="A25" s="117" t="s">
        <v>461</v>
      </c>
      <c r="B25" s="7" t="s">
        <v>220</v>
      </c>
      <c r="C25" s="117">
        <v>7.78</v>
      </c>
      <c r="D25" s="117">
        <v>2.12</v>
      </c>
      <c r="H25" s="111"/>
      <c r="J25" s="112"/>
      <c r="K25" s="112"/>
    </row>
    <row r="26" spans="1:11">
      <c r="A26" s="117"/>
      <c r="B26" s="7"/>
      <c r="C26" s="117"/>
      <c r="D26" s="117"/>
      <c r="H26" s="111"/>
      <c r="J26" s="112"/>
      <c r="K26" s="112"/>
    </row>
    <row r="27" spans="1:11">
      <c r="A27" s="117" t="s">
        <v>462</v>
      </c>
      <c r="B27" s="7" t="s">
        <v>219</v>
      </c>
      <c r="C27" s="117">
        <v>0.28999999999999998</v>
      </c>
      <c r="D27" s="117">
        <v>0.4</v>
      </c>
      <c r="H27" s="111"/>
      <c r="J27" s="112"/>
      <c r="K27" s="112"/>
    </row>
    <row r="28" spans="1:11">
      <c r="A28" s="117" t="s">
        <v>463</v>
      </c>
      <c r="B28" s="7" t="s">
        <v>220</v>
      </c>
      <c r="C28" s="117">
        <v>0.28999999999999998</v>
      </c>
      <c r="D28" s="117">
        <v>0.4</v>
      </c>
    </row>
    <row r="29" spans="1:11">
      <c r="A29" s="117"/>
      <c r="B29" s="7"/>
      <c r="C29" s="117"/>
      <c r="D29" s="117"/>
    </row>
    <row r="30" spans="1:11">
      <c r="A30" s="117" t="s">
        <v>464</v>
      </c>
      <c r="B30" s="7" t="s">
        <v>219</v>
      </c>
      <c r="C30" s="117">
        <v>0.17</v>
      </c>
      <c r="D30" s="117">
        <v>0.33</v>
      </c>
      <c r="F30" s="116"/>
      <c r="G30" s="116"/>
    </row>
    <row r="31" spans="1:11">
      <c r="A31" s="117" t="s">
        <v>465</v>
      </c>
      <c r="B31" s="7" t="s">
        <v>220</v>
      </c>
      <c r="C31" s="117">
        <v>0.17</v>
      </c>
      <c r="D31" s="117">
        <v>0.33</v>
      </c>
    </row>
    <row r="32" spans="1:11">
      <c r="A32" s="117"/>
      <c r="B32" s="7"/>
      <c r="C32" s="117"/>
      <c r="D32" s="117"/>
    </row>
    <row r="33" spans="1:4">
      <c r="A33" s="117" t="s">
        <v>466</v>
      </c>
      <c r="B33" s="7" t="s">
        <v>219</v>
      </c>
      <c r="C33" s="117">
        <v>0.18</v>
      </c>
      <c r="D33" s="117">
        <v>0.15</v>
      </c>
    </row>
    <row r="34" spans="1:4">
      <c r="A34" s="117" t="s">
        <v>467</v>
      </c>
      <c r="B34" s="7" t="s">
        <v>220</v>
      </c>
      <c r="C34" s="117">
        <v>0.18</v>
      </c>
      <c r="D34" s="117">
        <v>0.15</v>
      </c>
    </row>
    <row r="35" spans="1:4">
      <c r="A35" s="82"/>
      <c r="B35" s="4"/>
      <c r="C35" s="32"/>
      <c r="D35" s="32"/>
    </row>
    <row r="36" spans="1:4">
      <c r="A36" s="117" t="s">
        <v>468</v>
      </c>
      <c r="B36" s="117" t="s">
        <v>468</v>
      </c>
      <c r="C36" s="117" t="s">
        <v>469</v>
      </c>
      <c r="D36" s="117" t="s">
        <v>469</v>
      </c>
    </row>
    <row r="37" spans="1:4">
      <c r="A37" s="117" t="s">
        <v>468</v>
      </c>
      <c r="B37" s="117" t="s">
        <v>468</v>
      </c>
      <c r="C37" s="117" t="s">
        <v>469</v>
      </c>
      <c r="D37" s="117" t="s">
        <v>469</v>
      </c>
    </row>
    <row r="38" spans="1:4">
      <c r="A38" s="117" t="s">
        <v>468</v>
      </c>
      <c r="B38" s="117" t="s">
        <v>468</v>
      </c>
      <c r="C38" s="117" t="s">
        <v>469</v>
      </c>
      <c r="D38" s="117" t="s">
        <v>469</v>
      </c>
    </row>
    <row r="39" spans="1:4">
      <c r="A39" s="117" t="s">
        <v>468</v>
      </c>
      <c r="B39" s="117" t="s">
        <v>468</v>
      </c>
      <c r="C39" s="117" t="s">
        <v>469</v>
      </c>
      <c r="D39" s="117" t="s">
        <v>469</v>
      </c>
    </row>
    <row r="40" spans="1:4">
      <c r="A40" s="82"/>
      <c r="B40" s="4"/>
      <c r="C40" s="32"/>
      <c r="D40" s="32"/>
    </row>
    <row r="41" spans="1:4">
      <c r="A41" s="6" t="s">
        <v>450</v>
      </c>
      <c r="B41" s="7" t="s">
        <v>231</v>
      </c>
      <c r="C41" s="6">
        <v>0.49</v>
      </c>
      <c r="D41" s="6">
        <v>0.37</v>
      </c>
    </row>
    <row r="42" spans="1:4">
      <c r="A42" s="6" t="s">
        <v>451</v>
      </c>
      <c r="B42" s="7" t="s">
        <v>231</v>
      </c>
      <c r="C42" s="6">
        <v>0.5</v>
      </c>
      <c r="D42" s="6">
        <v>0.37</v>
      </c>
    </row>
    <row r="43" spans="1:4">
      <c r="A43" s="6" t="s">
        <v>452</v>
      </c>
      <c r="B43" s="7" t="s">
        <v>231</v>
      </c>
      <c r="C43" s="6">
        <v>0.49</v>
      </c>
      <c r="D43" s="6">
        <v>0.37</v>
      </c>
    </row>
    <row r="44" spans="1:4">
      <c r="A44" s="50" t="s">
        <v>453</v>
      </c>
      <c r="B44" s="51" t="s">
        <v>231</v>
      </c>
      <c r="C44" s="50">
        <v>0.51</v>
      </c>
      <c r="D44" s="50">
        <v>0.38</v>
      </c>
    </row>
    <row r="45" spans="1:4">
      <c r="A45" s="82"/>
      <c r="B45" s="4"/>
      <c r="C45" s="32"/>
      <c r="D45" s="32"/>
    </row>
    <row r="46" spans="1:4">
      <c r="C46" s="9"/>
      <c r="D46" s="9"/>
    </row>
    <row r="49" spans="3:4">
      <c r="C49" s="9"/>
      <c r="D49" s="9"/>
    </row>
    <row r="51" spans="3:4">
      <c r="C51" s="9"/>
    </row>
    <row r="52" spans="3:4">
      <c r="C52" s="9"/>
      <c r="D52" s="9"/>
    </row>
    <row r="53" spans="3:4">
      <c r="C53" s="9"/>
      <c r="D53" s="9"/>
    </row>
    <row r="54" spans="3:4">
      <c r="C54" s="9"/>
      <c r="D54" s="9"/>
    </row>
    <row r="55" spans="3:4">
      <c r="C55" s="9"/>
      <c r="D55" s="9"/>
    </row>
    <row r="56" spans="3:4">
      <c r="C56" s="9"/>
      <c r="D56" s="9"/>
    </row>
    <row r="57" spans="3:4">
      <c r="C57" s="9"/>
      <c r="D57" s="9"/>
    </row>
    <row r="58" spans="3:4">
      <c r="C58" s="9"/>
      <c r="D58" s="9"/>
    </row>
    <row r="59" spans="3:4">
      <c r="C59" s="9"/>
      <c r="D59" s="9"/>
    </row>
    <row r="60" spans="3:4">
      <c r="C60" s="9"/>
      <c r="D60" s="9"/>
    </row>
    <row r="61" spans="3:4">
      <c r="C61" s="9"/>
      <c r="D61" s="9"/>
    </row>
    <row r="62" spans="3:4">
      <c r="C62" s="9"/>
      <c r="D62" s="9"/>
    </row>
    <row r="63" spans="3:4">
      <c r="C63" s="9"/>
      <c r="D63" s="9"/>
    </row>
    <row r="64" spans="3:4">
      <c r="C64" s="9"/>
      <c r="D64" s="9"/>
    </row>
    <row r="65" spans="3:4">
      <c r="C65" s="9"/>
      <c r="D65" s="9"/>
    </row>
    <row r="66" spans="3:4">
      <c r="C66" s="9"/>
      <c r="D66" s="9"/>
    </row>
    <row r="67" spans="3:4">
      <c r="C67" s="9"/>
      <c r="D67" s="9"/>
    </row>
    <row r="68" spans="3:4">
      <c r="C68" s="9"/>
      <c r="D68" s="9"/>
    </row>
    <row r="69" spans="3:4">
      <c r="C69" s="9"/>
      <c r="D69" s="9"/>
    </row>
    <row r="70" spans="3:4">
      <c r="C70" s="9"/>
      <c r="D70" s="9"/>
    </row>
    <row r="71" spans="3:4">
      <c r="C71" s="9"/>
      <c r="D71" s="9"/>
    </row>
    <row r="72" spans="3:4">
      <c r="C72" s="9"/>
      <c r="D72" s="9"/>
    </row>
    <row r="73" spans="3:4">
      <c r="C73" s="9"/>
      <c r="D73" s="9"/>
    </row>
    <row r="74" spans="3:4">
      <c r="C74" s="9"/>
      <c r="D74" s="9"/>
    </row>
    <row r="75" spans="3:4">
      <c r="C75" s="9"/>
      <c r="D75" s="9"/>
    </row>
    <row r="76" spans="3:4">
      <c r="C76" s="9"/>
      <c r="D76" s="9"/>
    </row>
    <row r="77" spans="3:4">
      <c r="C77" s="9"/>
      <c r="D77" s="9"/>
    </row>
    <row r="78" spans="3:4">
      <c r="C78" s="9"/>
      <c r="D78" s="9"/>
    </row>
    <row r="79" spans="3:4">
      <c r="C79" s="9"/>
      <c r="D79" s="9"/>
    </row>
    <row r="80" spans="3:4">
      <c r="C80" s="9"/>
      <c r="D80" s="9"/>
    </row>
    <row r="81" spans="3:4">
      <c r="C81" s="9"/>
      <c r="D81" s="9"/>
    </row>
    <row r="82" spans="3:4">
      <c r="C82" s="9"/>
      <c r="D82" s="9"/>
    </row>
    <row r="83" spans="3:4">
      <c r="C83" s="9"/>
      <c r="D83" s="9"/>
    </row>
    <row r="84" spans="3:4">
      <c r="C84" s="9"/>
      <c r="D84" s="9"/>
    </row>
    <row r="85" spans="3:4">
      <c r="C85" s="9"/>
      <c r="D85" s="9"/>
    </row>
    <row r="86" spans="3:4">
      <c r="C86" s="9"/>
      <c r="D86" s="9"/>
    </row>
    <row r="87" spans="3:4">
      <c r="C87" s="9"/>
      <c r="D87" s="9"/>
    </row>
    <row r="88" spans="3:4">
      <c r="C88" s="9"/>
      <c r="D88" s="9"/>
    </row>
    <row r="89" spans="3:4">
      <c r="C89" s="9"/>
      <c r="D89" s="9"/>
    </row>
    <row r="90" spans="3:4">
      <c r="C90" s="9"/>
      <c r="D90" s="9"/>
    </row>
    <row r="91" spans="3:4">
      <c r="C91" s="9"/>
      <c r="D91" s="9"/>
    </row>
    <row r="92" spans="3:4">
      <c r="C92" s="9"/>
      <c r="D92" s="9"/>
    </row>
    <row r="93" spans="3:4">
      <c r="C93" s="9"/>
      <c r="D93" s="9"/>
    </row>
    <row r="94" spans="3:4">
      <c r="C94" s="9"/>
      <c r="D94" s="9"/>
    </row>
    <row r="95" spans="3:4">
      <c r="C95" s="9"/>
      <c r="D95" s="9"/>
    </row>
    <row r="96" spans="3:4">
      <c r="C96" s="9"/>
      <c r="D96" s="9"/>
    </row>
    <row r="97" spans="3:4">
      <c r="C97" s="9"/>
      <c r="D97" s="9"/>
    </row>
    <row r="98" spans="3:4">
      <c r="C98" s="9"/>
      <c r="D98" s="9"/>
    </row>
    <row r="99" spans="3:4">
      <c r="C99" s="9"/>
      <c r="D99" s="9"/>
    </row>
    <row r="100" spans="3:4">
      <c r="C100" s="9"/>
      <c r="D100" s="9"/>
    </row>
    <row r="101" spans="3:4">
      <c r="C101" s="9"/>
      <c r="D101" s="9"/>
    </row>
    <row r="102" spans="3:4">
      <c r="C102" s="9"/>
      <c r="D102" s="9"/>
    </row>
    <row r="103" spans="3:4">
      <c r="C103" s="9"/>
      <c r="D103" s="9"/>
    </row>
    <row r="104" spans="3:4">
      <c r="C104" s="9"/>
      <c r="D104" s="9"/>
    </row>
    <row r="105" spans="3:4">
      <c r="C105" s="9"/>
      <c r="D105" s="9"/>
    </row>
    <row r="106" spans="3:4">
      <c r="C106" s="9"/>
      <c r="D106" s="9"/>
    </row>
    <row r="107" spans="3:4">
      <c r="C107" s="9"/>
      <c r="D107" s="9"/>
    </row>
    <row r="108" spans="3:4">
      <c r="C108" s="9"/>
      <c r="D108" s="9"/>
    </row>
    <row r="109" spans="3:4">
      <c r="C109" s="9"/>
      <c r="D109" s="9"/>
    </row>
    <row r="110" spans="3:4">
      <c r="C110" s="9"/>
      <c r="D110" s="9"/>
    </row>
    <row r="111" spans="3:4">
      <c r="C111" s="9"/>
      <c r="D111" s="9"/>
    </row>
    <row r="112" spans="3:4">
      <c r="C112" s="9"/>
      <c r="D112" s="9"/>
    </row>
    <row r="113" spans="3:4">
      <c r="C113" s="9"/>
      <c r="D113" s="9"/>
    </row>
    <row r="114" spans="3:4">
      <c r="C114" s="9"/>
      <c r="D114" s="9"/>
    </row>
    <row r="115" spans="3:4">
      <c r="C115" s="9"/>
      <c r="D115" s="9"/>
    </row>
    <row r="116" spans="3:4">
      <c r="C116" s="9"/>
      <c r="D116" s="9"/>
    </row>
    <row r="117" spans="3:4">
      <c r="C117" s="9"/>
      <c r="D117" s="9"/>
    </row>
    <row r="118" spans="3:4">
      <c r="C118" s="9"/>
      <c r="D118" s="9"/>
    </row>
    <row r="119" spans="3:4">
      <c r="C119" s="9"/>
      <c r="D119" s="9"/>
    </row>
    <row r="120" spans="3:4">
      <c r="C120" s="9"/>
      <c r="D120" s="9"/>
    </row>
    <row r="121" spans="3:4">
      <c r="C121" s="9" t="s">
        <v>207</v>
      </c>
      <c r="D121" s="9"/>
    </row>
    <row r="122" spans="3:4">
      <c r="C122" s="9"/>
      <c r="D122" s="9"/>
    </row>
    <row r="123" spans="3:4">
      <c r="C123" s="9"/>
      <c r="D123" s="9"/>
    </row>
    <row r="124" spans="3:4">
      <c r="C124" s="9" t="s">
        <v>207</v>
      </c>
      <c r="D124" s="9"/>
    </row>
    <row r="125" spans="3:4">
      <c r="C125" s="9"/>
      <c r="D125" s="9"/>
    </row>
    <row r="126" spans="3:4">
      <c r="C126" s="9"/>
      <c r="D126" s="9"/>
    </row>
    <row r="127" spans="3:4">
      <c r="C127" s="9"/>
      <c r="D127" s="9"/>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4DB23-E588-40BC-BF73-A6BC9C7F155D}">
  <dimension ref="A1:C89"/>
  <sheetViews>
    <sheetView workbookViewId="0">
      <selection activeCell="F35" sqref="F35"/>
    </sheetView>
  </sheetViews>
  <sheetFormatPr defaultColWidth="9" defaultRowHeight="13.8"/>
  <cols>
    <col min="1" max="1" width="26.75" style="17" bestFit="1" customWidth="1"/>
    <col min="2" max="2" width="12.75" style="64" customWidth="1"/>
    <col min="3" max="3" width="12.875" style="31" customWidth="1"/>
    <col min="4" max="16384" width="9" style="30"/>
  </cols>
  <sheetData>
    <row r="1" spans="1:3" ht="22.5" customHeight="1">
      <c r="A1" s="219" t="s">
        <v>1058</v>
      </c>
    </row>
    <row r="2" spans="1:3" ht="15" customHeight="1">
      <c r="A2" s="98" t="s">
        <v>98</v>
      </c>
      <c r="B2" s="65" t="s">
        <v>93</v>
      </c>
      <c r="C2" s="66" t="s">
        <v>150</v>
      </c>
    </row>
    <row r="3" spans="1:3">
      <c r="A3" s="82" t="s">
        <v>450</v>
      </c>
      <c r="B3" s="32">
        <v>0.49</v>
      </c>
      <c r="C3" s="32">
        <v>0.37</v>
      </c>
    </row>
    <row r="4" spans="1:3">
      <c r="A4" s="82" t="s">
        <v>451</v>
      </c>
      <c r="B4" s="32">
        <v>0.5</v>
      </c>
      <c r="C4" s="32">
        <v>0.37</v>
      </c>
    </row>
    <row r="5" spans="1:3">
      <c r="A5" s="82" t="s">
        <v>452</v>
      </c>
      <c r="B5" s="32">
        <v>0.49</v>
      </c>
      <c r="C5" s="32">
        <v>0.37</v>
      </c>
    </row>
    <row r="6" spans="1:3">
      <c r="A6" s="97" t="s">
        <v>453</v>
      </c>
      <c r="B6" s="54">
        <v>0.51</v>
      </c>
      <c r="C6" s="54">
        <v>0.38</v>
      </c>
    </row>
    <row r="7" spans="1:3">
      <c r="A7" s="82" t="s">
        <v>224</v>
      </c>
      <c r="B7" s="32">
        <f>AVERAGE(B3:B6)</f>
        <v>0.4975</v>
      </c>
      <c r="C7" s="32">
        <f>AVERAGE(C3:C6)</f>
        <v>0.37249999999999994</v>
      </c>
    </row>
    <row r="8" spans="1:3">
      <c r="A8" s="82" t="s">
        <v>225</v>
      </c>
      <c r="B8" s="32">
        <f>_xlfn.STDEV.S(B3:B6)</f>
        <v>9.5742710775633903E-3</v>
      </c>
      <c r="C8" s="32">
        <f>_xlfn.STDEV.S(C3:C6)</f>
        <v>5.0000000000000044E-3</v>
      </c>
    </row>
    <row r="9" spans="1:3" ht="15">
      <c r="A9" s="97" t="s">
        <v>503</v>
      </c>
      <c r="B9" s="54">
        <f>100*(B8/B7)</f>
        <v>1.9244765985052041</v>
      </c>
      <c r="C9" s="54">
        <f>100*(C8/C7)</f>
        <v>1.3422818791946323</v>
      </c>
    </row>
    <row r="10" spans="1:3" ht="15">
      <c r="A10" s="19" t="s">
        <v>248</v>
      </c>
      <c r="B10" s="30"/>
      <c r="C10" s="30"/>
    </row>
    <row r="11" spans="1:3">
      <c r="B11" s="30"/>
      <c r="C11" s="30"/>
    </row>
    <row r="12" spans="1:3">
      <c r="B12" s="30"/>
      <c r="C12" s="30"/>
    </row>
    <row r="13" spans="1:3">
      <c r="B13" s="30"/>
      <c r="C13" s="30"/>
    </row>
    <row r="14" spans="1:3">
      <c r="B14" s="30"/>
      <c r="C14" s="30"/>
    </row>
    <row r="15" spans="1:3">
      <c r="B15" s="30"/>
      <c r="C15" s="30"/>
    </row>
    <row r="16" spans="1:3">
      <c r="B16" s="30"/>
      <c r="C16" s="30"/>
    </row>
    <row r="17" spans="1:1" s="30" customFormat="1">
      <c r="A17" s="17"/>
    </row>
    <row r="18" spans="1:1" s="30" customFormat="1">
      <c r="A18" s="17"/>
    </row>
    <row r="19" spans="1:1" s="30" customFormat="1">
      <c r="A19" s="17"/>
    </row>
    <row r="20" spans="1:1" s="30" customFormat="1">
      <c r="A20" s="17"/>
    </row>
    <row r="21" spans="1:1" s="30" customFormat="1">
      <c r="A21" s="17"/>
    </row>
    <row r="22" spans="1:1" s="30" customFormat="1">
      <c r="A22" s="17"/>
    </row>
    <row r="23" spans="1:1" s="30" customFormat="1">
      <c r="A23" s="17"/>
    </row>
    <row r="24" spans="1:1" s="30" customFormat="1">
      <c r="A24" s="17"/>
    </row>
    <row r="25" spans="1:1" s="30" customFormat="1">
      <c r="A25" s="17"/>
    </row>
    <row r="26" spans="1:1" s="30" customFormat="1">
      <c r="A26" s="17"/>
    </row>
    <row r="27" spans="1:1" s="30" customFormat="1">
      <c r="A27" s="17"/>
    </row>
    <row r="28" spans="1:1" s="30" customFormat="1">
      <c r="A28" s="17"/>
    </row>
    <row r="29" spans="1:1" s="30" customFormat="1">
      <c r="A29" s="17"/>
    </row>
    <row r="30" spans="1:1" s="30" customFormat="1">
      <c r="A30" s="17"/>
    </row>
    <row r="31" spans="1:1" s="30" customFormat="1">
      <c r="A31" s="17"/>
    </row>
    <row r="32" spans="1:1" s="30" customFormat="1">
      <c r="A32" s="17"/>
    </row>
    <row r="33" spans="1:1" s="30" customFormat="1">
      <c r="A33" s="17"/>
    </row>
    <row r="34" spans="1:1" s="30" customFormat="1">
      <c r="A34" s="17"/>
    </row>
    <row r="35" spans="1:1" s="30" customFormat="1">
      <c r="A35" s="17"/>
    </row>
    <row r="36" spans="1:1" s="30" customFormat="1">
      <c r="A36" s="17"/>
    </row>
    <row r="37" spans="1:1" s="30" customFormat="1">
      <c r="A37" s="17"/>
    </row>
    <row r="38" spans="1:1" s="30" customFormat="1">
      <c r="A38" s="17"/>
    </row>
    <row r="39" spans="1:1" s="30" customFormat="1">
      <c r="A39" s="17"/>
    </row>
    <row r="40" spans="1:1" s="30" customFormat="1">
      <c r="A40" s="17"/>
    </row>
    <row r="41" spans="1:1" s="30" customFormat="1">
      <c r="A41" s="17"/>
    </row>
    <row r="42" spans="1:1" s="30" customFormat="1">
      <c r="A42" s="17"/>
    </row>
    <row r="43" spans="1:1" s="30" customFormat="1">
      <c r="A43" s="17"/>
    </row>
    <row r="44" spans="1:1" s="30" customFormat="1">
      <c r="A44" s="17"/>
    </row>
    <row r="45" spans="1:1" s="30" customFormat="1">
      <c r="A45" s="17"/>
    </row>
    <row r="46" spans="1:1" s="30" customFormat="1">
      <c r="A46" s="17"/>
    </row>
    <row r="47" spans="1:1" s="30" customFormat="1">
      <c r="A47" s="17"/>
    </row>
    <row r="48" spans="1:1" s="30" customFormat="1">
      <c r="A48" s="17"/>
    </row>
    <row r="49" spans="1:1" s="30" customFormat="1">
      <c r="A49" s="17"/>
    </row>
    <row r="50" spans="1:1" s="30" customFormat="1">
      <c r="A50" s="17"/>
    </row>
    <row r="51" spans="1:1" s="30" customFormat="1">
      <c r="A51" s="17"/>
    </row>
    <row r="52" spans="1:1" s="30" customFormat="1">
      <c r="A52" s="17"/>
    </row>
    <row r="53" spans="1:1" s="30" customFormat="1">
      <c r="A53" s="17"/>
    </row>
    <row r="54" spans="1:1" s="30" customFormat="1">
      <c r="A54" s="17"/>
    </row>
    <row r="55" spans="1:1" s="30" customFormat="1">
      <c r="A55" s="17"/>
    </row>
    <row r="56" spans="1:1" s="30" customFormat="1">
      <c r="A56" s="17"/>
    </row>
    <row r="57" spans="1:1" s="30" customFormat="1">
      <c r="A57" s="17"/>
    </row>
    <row r="58" spans="1:1" s="30" customFormat="1">
      <c r="A58" s="17"/>
    </row>
    <row r="59" spans="1:1" s="30" customFormat="1">
      <c r="A59" s="17"/>
    </row>
    <row r="60" spans="1:1" s="30" customFormat="1">
      <c r="A60" s="17"/>
    </row>
    <row r="61" spans="1:1" s="30" customFormat="1">
      <c r="A61" s="17"/>
    </row>
    <row r="62" spans="1:1" s="30" customFormat="1">
      <c r="A62" s="17"/>
    </row>
    <row r="63" spans="1:1" s="30" customFormat="1">
      <c r="A63" s="17"/>
    </row>
    <row r="64" spans="1:1" s="30" customFormat="1">
      <c r="A64" s="17"/>
    </row>
    <row r="65" spans="1:1" s="30" customFormat="1">
      <c r="A65" s="17"/>
    </row>
    <row r="66" spans="1:1" s="30" customFormat="1">
      <c r="A66" s="17"/>
    </row>
    <row r="67" spans="1:1" s="30" customFormat="1">
      <c r="A67" s="17"/>
    </row>
    <row r="68" spans="1:1" s="30" customFormat="1">
      <c r="A68" s="17"/>
    </row>
    <row r="69" spans="1:1" s="30" customFormat="1">
      <c r="A69" s="17"/>
    </row>
    <row r="70" spans="1:1" s="30" customFormat="1">
      <c r="A70" s="17"/>
    </row>
    <row r="71" spans="1:1" s="30" customFormat="1">
      <c r="A71" s="17"/>
    </row>
    <row r="72" spans="1:1" s="30" customFormat="1">
      <c r="A72" s="17"/>
    </row>
    <row r="73" spans="1:1" s="30" customFormat="1">
      <c r="A73" s="17"/>
    </row>
    <row r="74" spans="1:1" s="30" customFormat="1">
      <c r="A74" s="17"/>
    </row>
    <row r="75" spans="1:1" s="30" customFormat="1">
      <c r="A75" s="17"/>
    </row>
    <row r="76" spans="1:1" s="30" customFormat="1">
      <c r="A76" s="17"/>
    </row>
    <row r="77" spans="1:1" s="30" customFormat="1">
      <c r="A77" s="17"/>
    </row>
    <row r="78" spans="1:1" s="30" customFormat="1">
      <c r="A78" s="17"/>
    </row>
    <row r="79" spans="1:1" s="30" customFormat="1">
      <c r="A79" s="17"/>
    </row>
    <row r="80" spans="1:1" s="30" customFormat="1">
      <c r="A80" s="17"/>
    </row>
    <row r="81" spans="2:3">
      <c r="B81" s="30"/>
      <c r="C81" s="30"/>
    </row>
    <row r="82" spans="2:3">
      <c r="B82" s="30"/>
      <c r="C82" s="30"/>
    </row>
    <row r="83" spans="2:3">
      <c r="B83" s="30" t="s">
        <v>207</v>
      </c>
      <c r="C83" s="30"/>
    </row>
    <row r="84" spans="2:3">
      <c r="B84" s="30"/>
      <c r="C84" s="30"/>
    </row>
    <row r="85" spans="2:3">
      <c r="B85" s="30"/>
      <c r="C85" s="30"/>
    </row>
    <row r="86" spans="2:3">
      <c r="B86" s="30" t="s">
        <v>207</v>
      </c>
      <c r="C86" s="30"/>
    </row>
    <row r="87" spans="2:3">
      <c r="B87" s="30"/>
      <c r="C87" s="30"/>
    </row>
    <row r="88" spans="2:3">
      <c r="B88" s="30"/>
      <c r="C88" s="30"/>
    </row>
    <row r="89" spans="2:3">
      <c r="B89" s="30"/>
      <c r="C89" s="30"/>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70"/>
  <sheetViews>
    <sheetView workbookViewId="0">
      <selection activeCell="G24" sqref="G24"/>
    </sheetView>
  </sheetViews>
  <sheetFormatPr defaultColWidth="9" defaultRowHeight="13.8"/>
  <cols>
    <col min="1" max="1" width="14.75" style="9" customWidth="1"/>
    <col min="2" max="2" width="9.125" style="9"/>
    <col min="3" max="3" width="15" style="9" customWidth="1"/>
    <col min="4" max="4" width="9" style="9" customWidth="1"/>
    <col min="5" max="16384" width="9" style="9"/>
  </cols>
  <sheetData>
    <row r="1" spans="1:4" ht="40.5" customHeight="1">
      <c r="A1" s="228" t="s">
        <v>1059</v>
      </c>
      <c r="B1" s="228"/>
      <c r="C1" s="228"/>
      <c r="D1" s="228"/>
    </row>
    <row r="2" spans="1:4">
      <c r="A2" s="67" t="s">
        <v>63</v>
      </c>
      <c r="B2" s="67" t="s">
        <v>56</v>
      </c>
      <c r="C2" s="67" t="s">
        <v>64</v>
      </c>
      <c r="D2" s="67" t="s">
        <v>65</v>
      </c>
    </row>
    <row r="3" spans="1:4">
      <c r="A3" s="4" t="s">
        <v>127</v>
      </c>
      <c r="B3" s="4" t="s">
        <v>66</v>
      </c>
      <c r="C3" s="4">
        <v>2E-3</v>
      </c>
      <c r="D3" s="4" t="s">
        <v>67</v>
      </c>
    </row>
    <row r="4" spans="1:4">
      <c r="A4" s="4" t="s">
        <v>127</v>
      </c>
      <c r="B4" s="6" t="s">
        <v>553</v>
      </c>
      <c r="C4" s="4">
        <v>0.01</v>
      </c>
      <c r="D4" s="4" t="s">
        <v>90</v>
      </c>
    </row>
    <row r="5" spans="1:4">
      <c r="A5" s="4" t="s">
        <v>127</v>
      </c>
      <c r="B5" s="4" t="s">
        <v>68</v>
      </c>
      <c r="C5" s="4">
        <v>0.1</v>
      </c>
      <c r="D5" s="4" t="s">
        <v>67</v>
      </c>
    </row>
    <row r="6" spans="1:4">
      <c r="A6" s="4" t="s">
        <v>127</v>
      </c>
      <c r="B6" s="4" t="s">
        <v>175</v>
      </c>
      <c r="C6" s="4">
        <v>0.5</v>
      </c>
      <c r="D6" s="4" t="s">
        <v>554</v>
      </c>
    </row>
    <row r="7" spans="1:4">
      <c r="A7" s="4" t="s">
        <v>127</v>
      </c>
      <c r="B7" s="4" t="s">
        <v>287</v>
      </c>
      <c r="C7" s="4">
        <v>1</v>
      </c>
      <c r="D7" s="4" t="s">
        <v>67</v>
      </c>
    </row>
    <row r="8" spans="1:4">
      <c r="A8" s="4" t="s">
        <v>127</v>
      </c>
      <c r="B8" s="4" t="s">
        <v>94</v>
      </c>
      <c r="C8" s="4">
        <v>0.5</v>
      </c>
      <c r="D8" s="4" t="s">
        <v>67</v>
      </c>
    </row>
    <row r="9" spans="1:4">
      <c r="A9" s="4" t="s">
        <v>127</v>
      </c>
      <c r="B9" s="4" t="s">
        <v>108</v>
      </c>
      <c r="C9" s="4">
        <v>0.1</v>
      </c>
      <c r="D9" s="4" t="s">
        <v>67</v>
      </c>
    </row>
    <row r="10" spans="1:4">
      <c r="A10" s="4" t="s">
        <v>127</v>
      </c>
      <c r="B10" s="4" t="s">
        <v>126</v>
      </c>
      <c r="C10" s="4">
        <v>0.02</v>
      </c>
      <c r="D10" s="4" t="s">
        <v>67</v>
      </c>
    </row>
    <row r="11" spans="1:4">
      <c r="A11" s="4" t="s">
        <v>127</v>
      </c>
      <c r="B11" s="4" t="s">
        <v>95</v>
      </c>
      <c r="C11" s="4">
        <v>0.01</v>
      </c>
      <c r="D11" s="4" t="s">
        <v>90</v>
      </c>
    </row>
    <row r="12" spans="1:4">
      <c r="A12" s="4" t="s">
        <v>127</v>
      </c>
      <c r="B12" s="4" t="s">
        <v>123</v>
      </c>
      <c r="C12" s="4">
        <v>0.01</v>
      </c>
      <c r="D12" s="4" t="s">
        <v>67</v>
      </c>
    </row>
    <row r="13" spans="1:4">
      <c r="A13" s="4" t="s">
        <v>127</v>
      </c>
      <c r="B13" s="4" t="s">
        <v>69</v>
      </c>
      <c r="C13" s="4">
        <v>0.01</v>
      </c>
      <c r="D13" s="4" t="s">
        <v>67</v>
      </c>
    </row>
    <row r="14" spans="1:4">
      <c r="A14" s="4" t="s">
        <v>127</v>
      </c>
      <c r="B14" s="4" t="s">
        <v>70</v>
      </c>
      <c r="C14" s="4">
        <v>0.1</v>
      </c>
      <c r="D14" s="4" t="s">
        <v>67</v>
      </c>
    </row>
    <row r="15" spans="1:4">
      <c r="A15" s="4" t="s">
        <v>127</v>
      </c>
      <c r="B15" s="4" t="s">
        <v>96</v>
      </c>
      <c r="C15" s="4">
        <v>1</v>
      </c>
      <c r="D15" s="4" t="s">
        <v>67</v>
      </c>
    </row>
    <row r="16" spans="1:4">
      <c r="A16" s="4" t="s">
        <v>127</v>
      </c>
      <c r="B16" s="4" t="s">
        <v>71</v>
      </c>
      <c r="C16" s="4">
        <v>0.02</v>
      </c>
      <c r="D16" s="4" t="s">
        <v>67</v>
      </c>
    </row>
    <row r="17" spans="1:4">
      <c r="A17" s="4" t="s">
        <v>127</v>
      </c>
      <c r="B17" s="4" t="s">
        <v>111</v>
      </c>
      <c r="C17" s="4">
        <v>0.2</v>
      </c>
      <c r="D17" s="4" t="s">
        <v>67</v>
      </c>
    </row>
    <row r="18" spans="1:4">
      <c r="A18" s="4" t="s">
        <v>127</v>
      </c>
      <c r="B18" s="4" t="s">
        <v>118</v>
      </c>
      <c r="C18" s="4">
        <v>0.1</v>
      </c>
      <c r="D18" s="4" t="s">
        <v>67</v>
      </c>
    </row>
    <row r="19" spans="1:4">
      <c r="A19" s="4" t="s">
        <v>127</v>
      </c>
      <c r="B19" s="4" t="s">
        <v>120</v>
      </c>
      <c r="C19" s="4">
        <v>0.1</v>
      </c>
      <c r="D19" s="4" t="s">
        <v>67</v>
      </c>
    </row>
    <row r="20" spans="1:4">
      <c r="A20" s="4" t="s">
        <v>127</v>
      </c>
      <c r="B20" s="6" t="s">
        <v>72</v>
      </c>
      <c r="C20" s="4">
        <v>0.1</v>
      </c>
      <c r="D20" s="4" t="s">
        <v>67</v>
      </c>
    </row>
    <row r="21" spans="1:4">
      <c r="A21" s="4" t="s">
        <v>127</v>
      </c>
      <c r="B21" s="4" t="s">
        <v>555</v>
      </c>
      <c r="C21" s="4">
        <v>0.01</v>
      </c>
      <c r="D21" s="4" t="s">
        <v>90</v>
      </c>
    </row>
    <row r="22" spans="1:4">
      <c r="A22" s="4" t="s">
        <v>127</v>
      </c>
      <c r="B22" s="4" t="s">
        <v>112</v>
      </c>
      <c r="C22" s="4">
        <v>0.02</v>
      </c>
      <c r="D22" s="4" t="s">
        <v>67</v>
      </c>
    </row>
    <row r="23" spans="1:4">
      <c r="A23" s="4" t="s">
        <v>127</v>
      </c>
      <c r="B23" s="4" t="s">
        <v>117</v>
      </c>
      <c r="C23" s="4">
        <v>0.1</v>
      </c>
      <c r="D23" s="4" t="s">
        <v>67</v>
      </c>
    </row>
    <row r="24" spans="1:4" ht="13.5" customHeight="1">
      <c r="A24" s="4" t="s">
        <v>127</v>
      </c>
      <c r="B24" s="4" t="s">
        <v>113</v>
      </c>
      <c r="C24" s="4">
        <v>0.1</v>
      </c>
      <c r="D24" s="4" t="s">
        <v>67</v>
      </c>
    </row>
    <row r="25" spans="1:4">
      <c r="A25" s="4" t="s">
        <v>127</v>
      </c>
      <c r="B25" s="4" t="s">
        <v>73</v>
      </c>
      <c r="C25" s="4">
        <v>0.1</v>
      </c>
      <c r="D25" s="4" t="s">
        <v>67</v>
      </c>
    </row>
    <row r="26" spans="1:4">
      <c r="A26" s="4" t="s">
        <v>127</v>
      </c>
      <c r="B26" s="4" t="s">
        <v>74</v>
      </c>
      <c r="C26" s="4">
        <v>10</v>
      </c>
      <c r="D26" s="4" t="s">
        <v>554</v>
      </c>
    </row>
    <row r="27" spans="1:4">
      <c r="A27" s="4" t="s">
        <v>127</v>
      </c>
      <c r="B27" s="6" t="s">
        <v>119</v>
      </c>
      <c r="C27" s="4">
        <v>0.1</v>
      </c>
      <c r="D27" s="4" t="s">
        <v>67</v>
      </c>
    </row>
    <row r="28" spans="1:4">
      <c r="A28" s="4" t="s">
        <v>127</v>
      </c>
      <c r="B28" s="4" t="s">
        <v>514</v>
      </c>
      <c r="C28" s="4">
        <v>0.02</v>
      </c>
      <c r="D28" s="4" t="s">
        <v>67</v>
      </c>
    </row>
    <row r="29" spans="1:4">
      <c r="A29" s="4" t="s">
        <v>127</v>
      </c>
      <c r="B29" s="4" t="s">
        <v>556</v>
      </c>
      <c r="C29" s="4">
        <v>0.01</v>
      </c>
      <c r="D29" s="4" t="s">
        <v>90</v>
      </c>
    </row>
    <row r="30" spans="1:4">
      <c r="A30" s="4" t="s">
        <v>127</v>
      </c>
      <c r="B30" s="6" t="s">
        <v>92</v>
      </c>
      <c r="C30" s="4">
        <v>0.5</v>
      </c>
      <c r="D30" s="4" t="s">
        <v>67</v>
      </c>
    </row>
    <row r="31" spans="1:4">
      <c r="A31" s="4" t="s">
        <v>127</v>
      </c>
      <c r="B31" s="6" t="s">
        <v>107</v>
      </c>
      <c r="C31" s="4">
        <v>0.1</v>
      </c>
      <c r="D31" s="4" t="s">
        <v>67</v>
      </c>
    </row>
    <row r="32" spans="1:4">
      <c r="A32" s="4" t="s">
        <v>127</v>
      </c>
      <c r="B32" s="4" t="s">
        <v>97</v>
      </c>
      <c r="C32" s="4">
        <v>0.1</v>
      </c>
      <c r="D32" s="4" t="s">
        <v>67</v>
      </c>
    </row>
    <row r="33" spans="1:4">
      <c r="A33" s="4" t="s">
        <v>127</v>
      </c>
      <c r="B33" s="6" t="s">
        <v>109</v>
      </c>
      <c r="C33" s="4">
        <v>0.01</v>
      </c>
      <c r="D33" s="4" t="s">
        <v>90</v>
      </c>
    </row>
    <row r="34" spans="1:4">
      <c r="A34" s="4" t="s">
        <v>127</v>
      </c>
      <c r="B34" s="4" t="s">
        <v>557</v>
      </c>
      <c r="C34" s="4">
        <v>1</v>
      </c>
      <c r="D34" s="4" t="s">
        <v>90</v>
      </c>
    </row>
    <row r="35" spans="1:4">
      <c r="A35" s="4" t="s">
        <v>127</v>
      </c>
      <c r="B35" s="4" t="s">
        <v>75</v>
      </c>
      <c r="C35" s="4">
        <v>0.01</v>
      </c>
      <c r="D35" s="4" t="s">
        <v>67</v>
      </c>
    </row>
    <row r="36" spans="1:4">
      <c r="A36" s="4" t="s">
        <v>127</v>
      </c>
      <c r="B36" s="4" t="s">
        <v>558</v>
      </c>
      <c r="C36" s="4">
        <v>1E-3</v>
      </c>
      <c r="D36" s="4" t="s">
        <v>90</v>
      </c>
    </row>
    <row r="37" spans="1:4">
      <c r="A37" s="4" t="s">
        <v>127</v>
      </c>
      <c r="B37" s="6" t="s">
        <v>122</v>
      </c>
      <c r="C37" s="4">
        <v>0.1</v>
      </c>
      <c r="D37" s="4" t="s">
        <v>67</v>
      </c>
    </row>
    <row r="38" spans="1:4">
      <c r="A38" s="4" t="s">
        <v>127</v>
      </c>
      <c r="B38" s="4" t="s">
        <v>76</v>
      </c>
      <c r="C38" s="4">
        <v>0.02</v>
      </c>
      <c r="D38" s="4" t="s">
        <v>67</v>
      </c>
    </row>
    <row r="39" spans="1:4">
      <c r="A39" s="4" t="s">
        <v>127</v>
      </c>
      <c r="B39" s="4" t="s">
        <v>77</v>
      </c>
      <c r="C39" s="4">
        <v>0.1</v>
      </c>
      <c r="D39" s="4" t="s">
        <v>67</v>
      </c>
    </row>
    <row r="40" spans="1:4">
      <c r="A40" s="4" t="s">
        <v>127</v>
      </c>
      <c r="B40" s="4" t="s">
        <v>559</v>
      </c>
      <c r="C40" s="4">
        <v>1E-3</v>
      </c>
      <c r="D40" s="4" t="s">
        <v>90</v>
      </c>
    </row>
    <row r="41" spans="1:4">
      <c r="A41" s="4" t="s">
        <v>127</v>
      </c>
      <c r="B41" s="4" t="s">
        <v>125</v>
      </c>
      <c r="C41" s="4">
        <v>0.1</v>
      </c>
      <c r="D41" s="4" t="s">
        <v>67</v>
      </c>
    </row>
    <row r="42" spans="1:4">
      <c r="A42" s="4" t="s">
        <v>127</v>
      </c>
      <c r="B42" s="4" t="s">
        <v>116</v>
      </c>
      <c r="C42" s="4">
        <v>0.1</v>
      </c>
      <c r="D42" s="4" t="s">
        <v>67</v>
      </c>
    </row>
    <row r="43" spans="1:4">
      <c r="A43" s="4" t="s">
        <v>127</v>
      </c>
      <c r="B43" s="4" t="s">
        <v>78</v>
      </c>
      <c r="C43" s="4">
        <v>0.1</v>
      </c>
      <c r="D43" s="4" t="s">
        <v>67</v>
      </c>
    </row>
    <row r="44" spans="1:4">
      <c r="A44" s="4" t="s">
        <v>127</v>
      </c>
      <c r="B44" s="4" t="s">
        <v>560</v>
      </c>
      <c r="C44" s="4">
        <v>1E-3</v>
      </c>
      <c r="D44" s="4" t="s">
        <v>67</v>
      </c>
    </row>
    <row r="45" spans="1:4">
      <c r="A45" s="4" t="s">
        <v>127</v>
      </c>
      <c r="B45" s="4" t="s">
        <v>176</v>
      </c>
      <c r="C45" s="4">
        <v>1E-3</v>
      </c>
      <c r="D45" s="4" t="s">
        <v>90</v>
      </c>
    </row>
    <row r="46" spans="1:4">
      <c r="A46" s="4" t="s">
        <v>127</v>
      </c>
      <c r="B46" s="4" t="s">
        <v>79</v>
      </c>
      <c r="C46" s="4">
        <v>0.02</v>
      </c>
      <c r="D46" s="4" t="s">
        <v>67</v>
      </c>
    </row>
    <row r="47" spans="1:4">
      <c r="A47" s="4" t="s">
        <v>127</v>
      </c>
      <c r="B47" s="4" t="s">
        <v>164</v>
      </c>
      <c r="C47" s="4">
        <v>0.1</v>
      </c>
      <c r="D47" s="4" t="s">
        <v>67</v>
      </c>
    </row>
    <row r="48" spans="1:4">
      <c r="A48" s="4" t="s">
        <v>127</v>
      </c>
      <c r="B48" s="4" t="s">
        <v>80</v>
      </c>
      <c r="C48" s="4">
        <v>0.1</v>
      </c>
      <c r="D48" s="4" t="s">
        <v>67</v>
      </c>
    </row>
    <row r="49" spans="1:4">
      <c r="A49" s="4" t="s">
        <v>127</v>
      </c>
      <c r="B49" s="4" t="s">
        <v>81</v>
      </c>
      <c r="C49" s="4">
        <v>0.1</v>
      </c>
      <c r="D49" s="4" t="s">
        <v>67</v>
      </c>
    </row>
    <row r="50" spans="1:4">
      <c r="A50" s="4" t="s">
        <v>127</v>
      </c>
      <c r="B50" s="4" t="s">
        <v>82</v>
      </c>
      <c r="C50" s="4">
        <v>0.05</v>
      </c>
      <c r="D50" s="4" t="s">
        <v>67</v>
      </c>
    </row>
    <row r="51" spans="1:4">
      <c r="A51" s="4" t="s">
        <v>127</v>
      </c>
      <c r="B51" s="4" t="s">
        <v>91</v>
      </c>
      <c r="C51" s="4">
        <v>0.5</v>
      </c>
      <c r="D51" s="4" t="s">
        <v>67</v>
      </c>
    </row>
    <row r="52" spans="1:4">
      <c r="A52" s="4" t="s">
        <v>127</v>
      </c>
      <c r="B52" s="6" t="s">
        <v>83</v>
      </c>
      <c r="C52" s="4">
        <v>0.05</v>
      </c>
      <c r="D52" s="4" t="s">
        <v>67</v>
      </c>
    </row>
    <row r="53" spans="1:4">
      <c r="A53" s="4" t="s">
        <v>127</v>
      </c>
      <c r="B53" s="4" t="s">
        <v>84</v>
      </c>
      <c r="C53" s="4">
        <v>0.1</v>
      </c>
      <c r="D53" s="4" t="s">
        <v>67</v>
      </c>
    </row>
    <row r="54" spans="1:4">
      <c r="A54" s="4" t="s">
        <v>127</v>
      </c>
      <c r="B54" s="4" t="s">
        <v>124</v>
      </c>
      <c r="C54" s="4">
        <v>0.02</v>
      </c>
      <c r="D54" s="4" t="s">
        <v>67</v>
      </c>
    </row>
    <row r="55" spans="1:4">
      <c r="A55" s="4" t="s">
        <v>127</v>
      </c>
      <c r="B55" s="4" t="s">
        <v>85</v>
      </c>
      <c r="C55" s="4">
        <v>0.1</v>
      </c>
      <c r="D55" s="4" t="s">
        <v>67</v>
      </c>
    </row>
    <row r="56" spans="1:4">
      <c r="A56" s="4" t="s">
        <v>127</v>
      </c>
      <c r="B56" s="4" t="s">
        <v>561</v>
      </c>
      <c r="C56" s="4">
        <v>0.01</v>
      </c>
      <c r="D56" s="4" t="s">
        <v>90</v>
      </c>
    </row>
    <row r="57" spans="1:4">
      <c r="A57" s="4" t="s">
        <v>127</v>
      </c>
      <c r="B57" s="4" t="s">
        <v>515</v>
      </c>
      <c r="C57" s="4">
        <v>0.02</v>
      </c>
      <c r="D57" s="4" t="s">
        <v>67</v>
      </c>
    </row>
    <row r="58" spans="1:4">
      <c r="A58" s="4" t="s">
        <v>127</v>
      </c>
      <c r="B58" s="4" t="s">
        <v>121</v>
      </c>
      <c r="C58" s="4">
        <v>0.1</v>
      </c>
      <c r="D58" s="4" t="s">
        <v>67</v>
      </c>
    </row>
    <row r="59" spans="1:4">
      <c r="A59" s="4" t="s">
        <v>127</v>
      </c>
      <c r="B59" s="4" t="s">
        <v>86</v>
      </c>
      <c r="C59" s="4">
        <v>0.1</v>
      </c>
      <c r="D59" s="4" t="s">
        <v>67</v>
      </c>
    </row>
    <row r="60" spans="1:4">
      <c r="A60" s="6" t="s">
        <v>127</v>
      </c>
      <c r="B60" s="6" t="s">
        <v>110</v>
      </c>
      <c r="C60" s="6">
        <v>1</v>
      </c>
      <c r="D60" s="6" t="s">
        <v>67</v>
      </c>
    </row>
    <row r="61" spans="1:4">
      <c r="A61" s="6" t="s">
        <v>127</v>
      </c>
      <c r="B61" s="6" t="s">
        <v>87</v>
      </c>
      <c r="C61" s="6">
        <v>0.1</v>
      </c>
      <c r="D61" s="6" t="s">
        <v>67</v>
      </c>
    </row>
    <row r="62" spans="1:4">
      <c r="A62" s="6" t="s">
        <v>127</v>
      </c>
      <c r="B62" s="6" t="s">
        <v>114</v>
      </c>
      <c r="C62" s="6">
        <v>0.01</v>
      </c>
      <c r="D62" s="6" t="s">
        <v>67</v>
      </c>
    </row>
    <row r="63" spans="1:4">
      <c r="A63" s="6" t="s">
        <v>127</v>
      </c>
      <c r="B63" s="6" t="s">
        <v>88</v>
      </c>
      <c r="C63" s="6">
        <v>0.1</v>
      </c>
      <c r="D63" s="6" t="s">
        <v>67</v>
      </c>
    </row>
    <row r="64" spans="1:4">
      <c r="A64" s="6" t="s">
        <v>127</v>
      </c>
      <c r="B64" s="6" t="s">
        <v>89</v>
      </c>
      <c r="C64" s="6">
        <v>0.1</v>
      </c>
      <c r="D64" s="6" t="s">
        <v>67</v>
      </c>
    </row>
    <row r="65" spans="1:4">
      <c r="A65" s="50" t="s">
        <v>127</v>
      </c>
      <c r="B65" s="50" t="s">
        <v>115</v>
      </c>
      <c r="C65" s="50">
        <v>0.1</v>
      </c>
      <c r="D65" s="50" t="s">
        <v>67</v>
      </c>
    </row>
    <row r="66" spans="1:4">
      <c r="A66" s="6"/>
      <c r="B66" s="6"/>
      <c r="C66" s="6"/>
      <c r="D66" s="6"/>
    </row>
    <row r="67" spans="1:4">
      <c r="A67" s="6"/>
      <c r="B67" s="6"/>
      <c r="C67" s="6"/>
      <c r="D67" s="6"/>
    </row>
    <row r="68" spans="1:4">
      <c r="A68" s="6"/>
      <c r="B68" s="6"/>
      <c r="C68" s="6"/>
      <c r="D68" s="6"/>
    </row>
    <row r="69" spans="1:4">
      <c r="A69" s="6"/>
      <c r="B69" s="6"/>
      <c r="C69" s="6"/>
      <c r="D69" s="6"/>
    </row>
    <row r="70" spans="1:4">
      <c r="A70" s="6"/>
      <c r="B70" s="6"/>
      <c r="C70" s="6"/>
      <c r="D70" s="6"/>
    </row>
  </sheetData>
  <sortState xmlns:xlrd2="http://schemas.microsoft.com/office/spreadsheetml/2017/richdata2" ref="A3:F64">
    <sortCondition ref="B3:B64"/>
  </sortState>
  <mergeCells count="1">
    <mergeCell ref="A1:D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11</vt:i4>
      </vt:variant>
    </vt:vector>
  </HeadingPairs>
  <TitlesOfParts>
    <vt:vector size="28" baseType="lpstr">
      <vt:lpstr>ReadMe</vt:lpstr>
      <vt:lpstr>Metadata</vt:lpstr>
      <vt:lpstr>Table 1</vt:lpstr>
      <vt:lpstr>Table 2</vt:lpstr>
      <vt:lpstr>Table 3.1</vt:lpstr>
      <vt:lpstr>Table 3.2</vt:lpstr>
      <vt:lpstr>Table 3.3</vt:lpstr>
      <vt:lpstr>Table 3.4</vt:lpstr>
      <vt:lpstr>Table 4.1</vt:lpstr>
      <vt:lpstr>Table 4.2</vt:lpstr>
      <vt:lpstr>Table 4.3</vt:lpstr>
      <vt:lpstr>Table 4.4</vt:lpstr>
      <vt:lpstr>Table 5.1</vt:lpstr>
      <vt:lpstr>Table 5.2</vt:lpstr>
      <vt:lpstr>Table 5.3</vt:lpstr>
      <vt:lpstr>Table 5.4</vt:lpstr>
      <vt:lpstr>PlotDat1</vt:lpstr>
      <vt:lpstr>_gXY1</vt:lpstr>
      <vt:lpstr>Ellipse1_1</vt:lpstr>
      <vt:lpstr>Ellipse1_10</vt:lpstr>
      <vt:lpstr>Ellipse1_2</vt:lpstr>
      <vt:lpstr>Ellipse1_3</vt:lpstr>
      <vt:lpstr>Ellipse1_4</vt:lpstr>
      <vt:lpstr>Ellipse1_5</vt:lpstr>
      <vt:lpstr>Ellipse1_6</vt:lpstr>
      <vt:lpstr>Ellipse1_7</vt:lpstr>
      <vt:lpstr>Ellipse1_8</vt:lpstr>
      <vt:lpstr>Ellipse1_9</vt:lpstr>
    </vt:vector>
  </TitlesOfParts>
  <Company>; Manitoba Geological Survey; Manitoba Economic Development, Investment, Trade and Natural Resources; 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 Repository Item DRI2025030: Till geochemistry in between the North Knife River and the Seal River, and in the Gross Lake area, far northeastern Manitoba (parts of NTS 54L10–15, 54M5, 6, 12)</dc:title>
  <dc:creator>L.N. Mesich, M.S. Gauthier and T.J. Hodder</dc:creator>
  <cp:keywords>till geochemistry; till exploration; Seal River; North Knife River; partial digestion; fusion digestion; &lt;63 um size fraction</cp:keywords>
  <cp:lastModifiedBy>O'Hara, Delaney</cp:lastModifiedBy>
  <cp:lastPrinted>2019-04-02T15:23:59Z</cp:lastPrinted>
  <dcterms:created xsi:type="dcterms:W3CDTF">2008-11-13T14:30:47Z</dcterms:created>
  <dcterms:modified xsi:type="dcterms:W3CDTF">2025-09-26T18:23:31Z</dcterms:modified>
</cp:coreProperties>
</file>